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ia.duarte\Documents\2023\25. PAAC-Programa Transparencia EP\"/>
    </mc:Choice>
  </mc:AlternateContent>
  <bookViews>
    <workbookView xWindow="0" yWindow="0" windowWidth="28800" windowHeight="11430"/>
  </bookViews>
  <sheets>
    <sheet name="Matriz admin Riesgo corrupción" sheetId="1" r:id="rId1"/>
    <sheet name="Mapa calor-Tablas de referencia" sheetId="2" r:id="rId2"/>
    <sheet name="Hoja1" sheetId="4" r:id="rId3"/>
    <sheet name="Tablas" sheetId="3" state="hidden" r:id="rId4"/>
  </sheets>
  <externalReferences>
    <externalReference r:id="rId5"/>
    <externalReference r:id="rId6"/>
    <externalReference r:id="rId7"/>
    <externalReference r:id="rId8"/>
  </externalReferences>
  <calcPr calcId="162913"/>
  <extLst>
    <ext uri="GoogleSheetsCustomDataVersion1">
      <go:sheetsCustomData xmlns:go="http://customooxmlschemas.google.com/" r:id="rId15" roundtripDataSignature="AMtx7mgsJXrh1fWxWEc57w5YYLgtqRGqig=="/>
    </ext>
  </extLst>
</workbook>
</file>

<file path=xl/calcChain.xml><?xml version="1.0" encoding="utf-8"?>
<calcChain xmlns="http://schemas.openxmlformats.org/spreadsheetml/2006/main">
  <c r="H200" i="3" l="1"/>
  <c r="H199" i="3"/>
  <c r="H198" i="3"/>
  <c r="H197" i="3"/>
  <c r="H196" i="3"/>
  <c r="H195" i="3"/>
  <c r="H194" i="3"/>
  <c r="H193" i="3"/>
  <c r="H192" i="3"/>
  <c r="H191" i="3"/>
  <c r="H190" i="3"/>
  <c r="H189" i="3"/>
  <c r="H188" i="3"/>
  <c r="H187" i="3"/>
  <c r="H186" i="3"/>
  <c r="C173" i="3"/>
  <c r="C172" i="3"/>
  <c r="C171" i="3"/>
  <c r="C170" i="3"/>
  <c r="C169" i="3"/>
  <c r="C168" i="3"/>
  <c r="C167" i="3"/>
  <c r="C166" i="3"/>
  <c r="C165" i="3"/>
  <c r="C164" i="3"/>
  <c r="C163" i="3"/>
  <c r="C162" i="3"/>
  <c r="C161" i="3"/>
  <c r="C160" i="3"/>
  <c r="C159" i="3"/>
  <c r="C155" i="3"/>
  <c r="C154" i="3"/>
  <c r="C153" i="3"/>
  <c r="C152" i="3"/>
  <c r="C151" i="3"/>
  <c r="C150" i="3"/>
  <c r="C149" i="3"/>
  <c r="C148" i="3"/>
  <c r="C147" i="3"/>
  <c r="D78" i="3"/>
  <c r="C78" i="3"/>
  <c r="D77" i="3"/>
  <c r="C77" i="3"/>
  <c r="D76" i="3"/>
  <c r="C76" i="3"/>
  <c r="D75" i="3"/>
  <c r="C75" i="3"/>
  <c r="D74" i="3"/>
  <c r="C74" i="3"/>
  <c r="D73" i="3"/>
  <c r="C73" i="3"/>
  <c r="C58" i="3"/>
  <c r="C57" i="3"/>
  <c r="C56" i="3"/>
  <c r="C55" i="3"/>
  <c r="C54" i="3"/>
  <c r="C53" i="3"/>
  <c r="C52" i="3"/>
  <c r="C51" i="3"/>
  <c r="C50" i="3"/>
  <c r="C49" i="3"/>
  <c r="C48" i="3"/>
  <c r="C47" i="3"/>
  <c r="C46" i="3"/>
  <c r="C45" i="3"/>
  <c r="C44" i="3"/>
  <c r="C43" i="3"/>
  <c r="C42" i="3"/>
  <c r="C41" i="3"/>
  <c r="C40" i="3"/>
  <c r="C39" i="3"/>
  <c r="C38" i="3"/>
  <c r="C37" i="3"/>
  <c r="C36" i="3"/>
  <c r="C35" i="3"/>
  <c r="C34" i="3"/>
  <c r="BA27" i="1"/>
  <c r="AW27" i="1"/>
  <c r="AU27" i="1"/>
  <c r="AS27" i="1"/>
  <c r="AQ27" i="1"/>
  <c r="AO27" i="1"/>
  <c r="AM27" i="1"/>
  <c r="AK27" i="1"/>
  <c r="AD27" i="1"/>
  <c r="AE27" i="1" s="1"/>
  <c r="J27" i="1"/>
  <c r="I27" i="1"/>
  <c r="H27" i="1"/>
  <c r="BA26" i="1"/>
  <c r="AW26" i="1"/>
  <c r="AU26" i="1"/>
  <c r="AS26" i="1"/>
  <c r="AQ26" i="1"/>
  <c r="AO26" i="1"/>
  <c r="AM26" i="1"/>
  <c r="AK26" i="1"/>
  <c r="H26" i="1"/>
  <c r="BA25" i="1"/>
  <c r="AW25" i="1"/>
  <c r="AU25" i="1"/>
  <c r="AS25" i="1"/>
  <c r="AQ25" i="1"/>
  <c r="AO25" i="1"/>
  <c r="AM25" i="1"/>
  <c r="AK25" i="1"/>
  <c r="AD25" i="1"/>
  <c r="AE25" i="1" s="1"/>
  <c r="J25" i="1"/>
  <c r="I25" i="1"/>
  <c r="H25" i="1"/>
  <c r="BK24" i="1"/>
  <c r="BH24" i="1"/>
  <c r="BI24" i="1" s="1"/>
  <c r="AW24" i="1"/>
  <c r="AU24" i="1"/>
  <c r="AS24" i="1"/>
  <c r="AQ24" i="1"/>
  <c r="AO24" i="1"/>
  <c r="AM24" i="1"/>
  <c r="AK24" i="1"/>
  <c r="H24" i="1"/>
  <c r="AW23" i="1"/>
  <c r="AU23" i="1"/>
  <c r="AS23" i="1"/>
  <c r="AQ23" i="1"/>
  <c r="AO23" i="1"/>
  <c r="AM23" i="1"/>
  <c r="AK23" i="1"/>
  <c r="H23" i="1"/>
  <c r="AW22" i="1"/>
  <c r="AU22" i="1"/>
  <c r="AS22" i="1"/>
  <c r="AQ22" i="1"/>
  <c r="AO22" i="1"/>
  <c r="AM22" i="1"/>
  <c r="AK22" i="1"/>
  <c r="AD22" i="1"/>
  <c r="AE22" i="1" s="1"/>
  <c r="AF22" i="1" s="1"/>
  <c r="J22" i="1"/>
  <c r="H22" i="1"/>
  <c r="AW21" i="1"/>
  <c r="AU21" i="1"/>
  <c r="AS21" i="1"/>
  <c r="AQ21" i="1"/>
  <c r="AO21" i="1"/>
  <c r="AM21" i="1"/>
  <c r="AK21" i="1"/>
  <c r="H21" i="1"/>
  <c r="AW20" i="1"/>
  <c r="AU20" i="1"/>
  <c r="AS20" i="1"/>
  <c r="AQ20" i="1"/>
  <c r="AO20" i="1"/>
  <c r="AM20" i="1"/>
  <c r="AK20" i="1"/>
  <c r="AD20" i="1"/>
  <c r="AE20" i="1" s="1"/>
  <c r="AF20" i="1" s="1"/>
  <c r="J20" i="1"/>
  <c r="H20" i="1"/>
  <c r="AW19" i="1"/>
  <c r="AU19" i="1"/>
  <c r="AS19" i="1"/>
  <c r="AQ19" i="1"/>
  <c r="AO19" i="1"/>
  <c r="AM19" i="1"/>
  <c r="AK19" i="1"/>
  <c r="H19" i="1"/>
  <c r="AW18" i="1"/>
  <c r="AU18" i="1"/>
  <c r="AS18" i="1"/>
  <c r="AQ18" i="1"/>
  <c r="AO18" i="1"/>
  <c r="AM18" i="1"/>
  <c r="AK18" i="1"/>
  <c r="AD18" i="1"/>
  <c r="AE18" i="1" s="1"/>
  <c r="AF18" i="1" s="1"/>
  <c r="J18" i="1"/>
  <c r="H18" i="1"/>
  <c r="AW17" i="1"/>
  <c r="AU17" i="1"/>
  <c r="AS17" i="1"/>
  <c r="AQ17" i="1"/>
  <c r="AO17" i="1"/>
  <c r="AM17" i="1"/>
  <c r="AK17" i="1"/>
  <c r="H17" i="1"/>
  <c r="AW16" i="1"/>
  <c r="AU16" i="1"/>
  <c r="AS16" i="1"/>
  <c r="AQ16" i="1"/>
  <c r="AO16" i="1"/>
  <c r="AM16" i="1"/>
  <c r="AK16" i="1"/>
  <c r="H16" i="1"/>
  <c r="AW15" i="1"/>
  <c r="AU15" i="1"/>
  <c r="AS15" i="1"/>
  <c r="AQ15" i="1"/>
  <c r="AO15" i="1"/>
  <c r="AM15" i="1"/>
  <c r="AK15" i="1"/>
  <c r="AD15" i="1"/>
  <c r="AE15" i="1" s="1"/>
  <c r="AF15" i="1" s="1"/>
  <c r="J15" i="1"/>
  <c r="H15" i="1"/>
  <c r="AW14" i="1"/>
  <c r="AU14" i="1"/>
  <c r="AS14" i="1"/>
  <c r="AQ14" i="1"/>
  <c r="AO14" i="1"/>
  <c r="AM14" i="1"/>
  <c r="AK14" i="1"/>
  <c r="H14" i="1"/>
  <c r="BG13" i="1"/>
  <c r="BH13" i="1" s="1"/>
  <c r="BI13" i="1" s="1"/>
  <c r="BJ13" i="1" s="1"/>
  <c r="BK13" i="1" s="1"/>
  <c r="AW13" i="1"/>
  <c r="AU13" i="1"/>
  <c r="AS13" i="1"/>
  <c r="AQ13" i="1"/>
  <c r="AO13" i="1"/>
  <c r="AM13" i="1"/>
  <c r="AK13" i="1"/>
  <c r="H13" i="1"/>
  <c r="BA12" i="1"/>
  <c r="AW12" i="1"/>
  <c r="AU12" i="1"/>
  <c r="AS12" i="1"/>
  <c r="AQ12" i="1"/>
  <c r="AO12" i="1"/>
  <c r="AM12" i="1"/>
  <c r="AK12" i="1"/>
  <c r="AD12" i="1"/>
  <c r="AE12" i="1" s="1"/>
  <c r="J12" i="1"/>
  <c r="I12" i="1"/>
  <c r="H12" i="1"/>
  <c r="BA11" i="1"/>
  <c r="AW11" i="1"/>
  <c r="AU11" i="1"/>
  <c r="AS11" i="1"/>
  <c r="AQ11" i="1"/>
  <c r="AO11" i="1"/>
  <c r="AM11" i="1"/>
  <c r="AK11" i="1"/>
  <c r="AD11" i="1"/>
  <c r="AE11" i="1" s="1"/>
  <c r="J11" i="1"/>
  <c r="I11" i="1"/>
  <c r="H11" i="1"/>
  <c r="BA10" i="1"/>
  <c r="AW10" i="1"/>
  <c r="AU10" i="1"/>
  <c r="AS10" i="1"/>
  <c r="AQ10" i="1"/>
  <c r="AO10" i="1"/>
  <c r="AM10" i="1"/>
  <c r="AK10" i="1"/>
  <c r="AD10" i="1"/>
  <c r="AE10" i="1" s="1"/>
  <c r="J10" i="1"/>
  <c r="I10" i="1"/>
  <c r="H10" i="1"/>
  <c r="AY9" i="1"/>
  <c r="AW9" i="1"/>
  <c r="AU9" i="1"/>
  <c r="AS9" i="1"/>
  <c r="AQ9" i="1"/>
  <c r="AO9" i="1"/>
  <c r="AM9" i="1"/>
  <c r="AK9" i="1"/>
  <c r="BF8" i="1"/>
  <c r="BG8" i="1" s="1"/>
  <c r="AY8" i="1"/>
  <c r="AW8" i="1"/>
  <c r="AU8" i="1"/>
  <c r="AS8" i="1"/>
  <c r="AQ8" i="1"/>
  <c r="AO8" i="1"/>
  <c r="AM8" i="1"/>
  <c r="AK8" i="1"/>
  <c r="AD8" i="1"/>
  <c r="AE8" i="1" s="1"/>
  <c r="J8" i="1"/>
  <c r="I8" i="1"/>
  <c r="H8" i="1"/>
  <c r="AX21" i="1" l="1"/>
  <c r="AY21" i="1" s="1"/>
  <c r="BB21" i="1" s="1"/>
  <c r="BC21" i="1" s="1"/>
  <c r="BD21" i="1" s="1"/>
  <c r="BH8" i="1"/>
  <c r="BI8" i="1" s="1"/>
  <c r="BJ8" i="1" s="1"/>
  <c r="BK8" i="1" s="1"/>
  <c r="AX11" i="1"/>
  <c r="BF11" i="1" s="1"/>
  <c r="BG11" i="1" s="1"/>
  <c r="BH11" i="1" s="1"/>
  <c r="BI11" i="1" s="1"/>
  <c r="BJ11" i="1" s="1"/>
  <c r="BK11" i="1" s="1"/>
  <c r="AX19" i="1"/>
  <c r="AY19" i="1" s="1"/>
  <c r="BB19" i="1" s="1"/>
  <c r="BC19" i="1" s="1"/>
  <c r="BD19" i="1" s="1"/>
  <c r="AX20" i="1"/>
  <c r="BF20" i="1" s="1"/>
  <c r="BG20" i="1" s="1"/>
  <c r="BH20" i="1" s="1"/>
  <c r="BI20" i="1" s="1"/>
  <c r="BJ20" i="1" s="1"/>
  <c r="BK20" i="1" s="1"/>
  <c r="AX26" i="1"/>
  <c r="AY26" i="1" s="1"/>
  <c r="AX27" i="1"/>
  <c r="BF27" i="1" s="1"/>
  <c r="BG27" i="1" s="1"/>
  <c r="BH27" i="1" s="1"/>
  <c r="BI27" i="1" s="1"/>
  <c r="BJ27" i="1" s="1"/>
  <c r="BK27" i="1" s="1"/>
  <c r="AX14" i="1"/>
  <c r="AY14" i="1" s="1"/>
  <c r="AX15" i="1"/>
  <c r="AX17" i="1"/>
  <c r="AY17" i="1" s="1"/>
  <c r="BB17" i="1" s="1"/>
  <c r="BC17" i="1" s="1"/>
  <c r="BD17" i="1" s="1"/>
  <c r="AX18" i="1"/>
  <c r="AY18" i="1" s="1"/>
  <c r="BB18" i="1" s="1"/>
  <c r="BC18" i="1" s="1"/>
  <c r="BD18" i="1" s="1"/>
  <c r="AX22" i="1"/>
  <c r="AY22" i="1" s="1"/>
  <c r="BB22" i="1" s="1"/>
  <c r="BC22" i="1" s="1"/>
  <c r="BD22" i="1" s="1"/>
  <c r="AX10" i="1"/>
  <c r="BF10" i="1" s="1"/>
  <c r="BG10" i="1" s="1"/>
  <c r="BH10" i="1" s="1"/>
  <c r="BI10" i="1" s="1"/>
  <c r="BJ10" i="1" s="1"/>
  <c r="BK10" i="1" s="1"/>
  <c r="AX12" i="1"/>
  <c r="BF12" i="1" s="1"/>
  <c r="BG12" i="1" s="1"/>
  <c r="BH12" i="1" s="1"/>
  <c r="BI12" i="1" s="1"/>
  <c r="BJ12" i="1" s="1"/>
  <c r="BK12" i="1" s="1"/>
  <c r="AX16" i="1"/>
  <c r="AY16" i="1" s="1"/>
  <c r="BB16" i="1" s="1"/>
  <c r="BC16" i="1" s="1"/>
  <c r="BD16" i="1" s="1"/>
  <c r="AX23" i="1"/>
  <c r="AY23" i="1" s="1"/>
  <c r="BB23" i="1" s="1"/>
  <c r="BC23" i="1" s="1"/>
  <c r="BD23" i="1" s="1"/>
  <c r="AX24" i="1"/>
  <c r="AY24" i="1" s="1"/>
  <c r="BB24" i="1" s="1"/>
  <c r="BC24" i="1" s="1"/>
  <c r="BD24" i="1" s="1"/>
  <c r="AX13" i="1"/>
  <c r="AY13" i="1" s="1"/>
  <c r="AX25" i="1"/>
  <c r="BF25" i="1" s="1"/>
  <c r="BG25" i="1" s="1"/>
  <c r="BH25" i="1" s="1"/>
  <c r="BI25" i="1" s="1"/>
  <c r="BJ25" i="1" s="1"/>
  <c r="BK25" i="1" s="1"/>
  <c r="AF27" i="1"/>
  <c r="AG27" i="1" s="1"/>
  <c r="AY10" i="1"/>
  <c r="BB10" i="1" s="1"/>
  <c r="BC10" i="1" s="1"/>
  <c r="BD10" i="1" s="1"/>
  <c r="AF12" i="1"/>
  <c r="AG12" i="1" s="1"/>
  <c r="AF10" i="1"/>
  <c r="AG10" i="1" s="1"/>
  <c r="AF25" i="1"/>
  <c r="AG25" i="1" s="1"/>
  <c r="AF11" i="1"/>
  <c r="AG11" i="1" s="1"/>
  <c r="AF8" i="1"/>
  <c r="AG8" i="1" s="1"/>
  <c r="AY11" i="1" l="1"/>
  <c r="BB11" i="1" s="1"/>
  <c r="BC11" i="1" s="1"/>
  <c r="BD11" i="1" s="1"/>
  <c r="AY25" i="1"/>
  <c r="BF18" i="1"/>
  <c r="BG18" i="1" s="1"/>
  <c r="BH18" i="1" s="1"/>
  <c r="BI18" i="1" s="1"/>
  <c r="BJ18" i="1" s="1"/>
  <c r="BK18" i="1" s="1"/>
  <c r="BF23" i="1"/>
  <c r="BG23" i="1" s="1"/>
  <c r="BH23" i="1" s="1"/>
  <c r="AY27" i="1"/>
  <c r="BB27" i="1" s="1"/>
  <c r="BC27" i="1" s="1"/>
  <c r="BD27" i="1" s="1"/>
  <c r="BF21" i="1"/>
  <c r="BG21" i="1" s="1"/>
  <c r="BH21" i="1" s="1"/>
  <c r="BF15" i="1"/>
  <c r="BG15" i="1" s="1"/>
  <c r="BH15" i="1" s="1"/>
  <c r="BI15" i="1" s="1"/>
  <c r="BJ15" i="1" s="1"/>
  <c r="BK15" i="1" s="1"/>
  <c r="BF22" i="1"/>
  <c r="BG22" i="1" s="1"/>
  <c r="BH22" i="1" s="1"/>
  <c r="BI22" i="1" s="1"/>
  <c r="BJ22" i="1" s="1"/>
  <c r="BK22" i="1" s="1"/>
  <c r="AY12" i="1"/>
  <c r="BB12" i="1" s="1"/>
  <c r="BC12" i="1" s="1"/>
  <c r="BD12" i="1" s="1"/>
  <c r="AY15" i="1"/>
  <c r="BB15" i="1" s="1"/>
  <c r="BC15" i="1" s="1"/>
  <c r="BD15" i="1" s="1"/>
  <c r="AY20" i="1"/>
  <c r="BB20" i="1" s="1"/>
  <c r="BC20" i="1" s="1"/>
  <c r="BD20" i="1" s="1"/>
</calcChain>
</file>

<file path=xl/comments1.xml><?xml version="1.0" encoding="utf-8"?>
<comments xmlns="http://schemas.openxmlformats.org/spreadsheetml/2006/main">
  <authors>
    <author/>
  </authors>
  <commentList>
    <comment ref="BM5" authorId="0" shapeId="0">
      <text>
        <r>
          <rPr>
            <sz val="11"/>
            <color theme="1"/>
            <rFont val="Arial"/>
            <scheme val="minor"/>
          </rPr>
          <t>======
ID#AAAATqxuYH8
Usuario    (2021-12-30 12:43:22)
El plan de acción especifica: i) responsable, ii) fecha de implementación, y iii) fecha de seguimiento</t>
        </r>
      </text>
    </comment>
    <comment ref="E6" authorId="0" shapeId="0">
      <text>
        <r>
          <rPr>
            <sz val="11"/>
            <color theme="1"/>
            <rFont val="Arial"/>
            <scheme val="minor"/>
          </rPr>
          <t>======
ID#AAAATqxuYIg
Usuario    (2021-12-30 12:43:22)
la descripción del riesgo debe contener todos los detalles que sean necesarios y que sea fácil de entender tanto para el líder del proceso como para personas ajenas al proceso
Riesgo de corrupción: posibilidad de que por accion u omisión, se use el poder para desviar la gestión de lo público hacia un beneficio privado.</t>
        </r>
      </text>
    </comment>
    <comment ref="F6" authorId="0" shapeId="0">
      <text>
        <r>
          <rPr>
            <sz val="11"/>
            <color theme="1"/>
            <rFont val="Arial"/>
            <scheme val="minor"/>
          </rPr>
          <t>======
ID#AAAATqxuYIs
Usuario    (2021-12-30 12:43:22)
Permite agrupar los riesgos identificados</t>
        </r>
      </text>
    </comment>
    <comment ref="G6" authorId="0" shapeId="0">
      <text>
        <r>
          <rPr>
            <sz val="11"/>
            <color theme="1"/>
            <rFont val="Arial"/>
            <scheme val="minor"/>
          </rPr>
          <t>======
ID#AAAATqxuYIY
Usuario    (2021-12-30 12:43:22)
La probabilidad de ocurrencia estará asociada a la exposición al riesgo del proceso o actividad que se esté analizando. 
De este modo, la probabilidad inherente será el número de veces que se pasa por el punto de riesgo en el periodo de 1 año.</t>
        </r>
      </text>
    </comment>
    <comment ref="AI6" authorId="0" shapeId="0">
      <text>
        <r>
          <rPr>
            <sz val="11"/>
            <color theme="1"/>
            <rFont val="Arial"/>
            <scheme val="minor"/>
          </rPr>
          <t>======
ID#AAAATqxuYHo
Usuario    (2021-12-30 12:43:22)
Un control se define como la medida que permite reducir o mitigar el riesgo</t>
        </r>
      </text>
    </comment>
    <comment ref="BL6" authorId="0" shapeId="0">
      <text>
        <r>
          <rPr>
            <sz val="11"/>
            <color theme="1"/>
            <rFont val="Arial"/>
            <scheme val="minor"/>
          </rPr>
          <t>======
ID#AAAATqxuYI0
Usuario    (2021-12-30 12:43:22)
Reducir - Mitigar: Después de realizar un análisis y considerar los niveles de riesgo se implementan acciones que mitiguen el nivel de riesgo. No necesariamente es un control adicional.
Reducir – Transferir: Después de realizar un análisis, se considera que la mejor estrategia es tercerizar el proceso o trasladar el riesgo a través de seguros o pólizas. La responsabilidad económica recae sobre un tercero, pero no se transfiere la responsabilidad sobre el tema reputacional. 
Aceptar: Después de realizar un análisis y considerar los niveles de riesgo se determina asumir el mismo conociendo los efectos de su posible materialización.
Evitar: Después de realizar un análisis y considerar que el nivel de riesgo es demasiado alta, se determina NO asumir la actividad que genera este riesgo.</t>
        </r>
      </text>
    </comment>
  </commentList>
  <extLst>
    <ext xmlns:r="http://schemas.openxmlformats.org/officeDocument/2006/relationships" uri="GoogleSheetsCustomDataVersion1">
      <go:sheetsCustomData xmlns:go="http://customooxmlschemas.google.com/" r:id="rId1" roundtripDataSignature="AMtx7mg67F5Pax3NksVtD44jYaitqgQQ6w=="/>
    </ext>
  </extLst>
</comments>
</file>

<file path=xl/sharedStrings.xml><?xml version="1.0" encoding="utf-8"?>
<sst xmlns="http://schemas.openxmlformats.org/spreadsheetml/2006/main" count="1791" uniqueCount="475">
  <si>
    <t>GESTIÓN INTEGRAL DE MEJORA CONTINUA</t>
  </si>
  <si>
    <t>Codigo: GMC-MR-03</t>
  </si>
  <si>
    <t>MAPA DE RISGO DE CORRUPCIÓN INSTITUCIONAL</t>
  </si>
  <si>
    <t>Versión: 05</t>
  </si>
  <si>
    <t>Fecha Vigencia:  02/01/2023</t>
  </si>
  <si>
    <t>Responsable Linea de Defensa</t>
  </si>
  <si>
    <t>Identificación del Riesgo</t>
  </si>
  <si>
    <t>Valoración del Riesgo</t>
  </si>
  <si>
    <t>Plan de acción (Tratamiento)</t>
  </si>
  <si>
    <t>Monitoreo y revisión - Esquema de líneas de defensa</t>
  </si>
  <si>
    <t>Nombre Dependencia</t>
  </si>
  <si>
    <t>Proceso</t>
  </si>
  <si>
    <t>Objetivo Proceso</t>
  </si>
  <si>
    <t>Ref</t>
  </si>
  <si>
    <t>Descripción del riesgo
ACCIÓN U OMISIÓN + USO DEL PODER + DESVIACIÓN DE LA GESTIÓN DE LO PÚBLICO + BENEFICIO PRIVADO.</t>
  </si>
  <si>
    <t>Clasificación del riesgo
(Seleccionar)</t>
  </si>
  <si>
    <t>Frecuencia
(Seleccionar en columna G)</t>
  </si>
  <si>
    <t>Probabilidad inherente</t>
  </si>
  <si>
    <t>%</t>
  </si>
  <si>
    <t>Criterios para calificar el impacto (Marcar con "X" los crioterios que apliquen de acuerdo al riesgo)</t>
  </si>
  <si>
    <t xml:space="preserve">Impacto inherente
</t>
  </si>
  <si>
    <t>Zona de riesgo inherente</t>
  </si>
  <si>
    <r>
      <rPr>
        <b/>
        <sz val="11"/>
        <color theme="1"/>
        <rFont val="Arial Narrow"/>
      </rPr>
      <t xml:space="preserve">Causa o Falla
</t>
    </r>
    <r>
      <rPr>
        <sz val="11"/>
        <color theme="1"/>
        <rFont val="Arial Narrow"/>
      </rPr>
      <t>(Se identifican las causas
o fallas que pueden dar
origen a la materialización
del riesgo)</t>
    </r>
  </si>
  <si>
    <r>
      <rPr>
        <b/>
        <sz val="12"/>
        <color theme="1"/>
        <rFont val="Arial Narrow"/>
      </rPr>
      <t xml:space="preserve">Descripción del Control
</t>
    </r>
    <r>
      <rPr>
        <sz val="12"/>
        <color theme="1"/>
        <rFont val="Arial Narrow"/>
      </rPr>
      <t>(Para cada causa se
identifica el control o
controles)</t>
    </r>
  </si>
  <si>
    <t>Analisis y evaluación del diseño del control (Selección lista desplegable)</t>
  </si>
  <si>
    <t>Analisis ejecución control</t>
  </si>
  <si>
    <t>Solidez conjunto de controles</t>
  </si>
  <si>
    <t>Nivel de severidad final</t>
  </si>
  <si>
    <t>Tratamiento</t>
  </si>
  <si>
    <t>Acción a implementar</t>
  </si>
  <si>
    <t>Responsable</t>
  </si>
  <si>
    <t>Fecha de Implementación</t>
  </si>
  <si>
    <t>Fecha de Seguimiento</t>
  </si>
  <si>
    <t>Seguimiento</t>
  </si>
  <si>
    <t>Estado</t>
  </si>
  <si>
    <t>Primera Línea de Defensa
Autocontrol</t>
  </si>
  <si>
    <t>¿Afecta al grupo de funcionarios del proceso?</t>
  </si>
  <si>
    <t>¿Afecta el cumplimiento de metas y objetivos de la dependencia?</t>
  </si>
  <si>
    <t>¿Afecta el cumplimiento de la misión de la entidad?</t>
  </si>
  <si>
    <t>¿Afecta el cumplimiento de la misión del sector al que pertenece la entidad?</t>
  </si>
  <si>
    <t>¿Genera pérdida de confianza de la entidad, afectando su reputación?</t>
  </si>
  <si>
    <t>¿Genera pérdida de recursos económicos?</t>
  </si>
  <si>
    <t>¿Afecta la generación de los productos o la prestación de servicios?</t>
  </si>
  <si>
    <t>¿Da lugar al detrimento de calidad de vida de la comunidad por la pérdida del bien, servicios o recursos públicos?</t>
  </si>
  <si>
    <t>¿Genera pérdida de información de la entidad?</t>
  </si>
  <si>
    <t>¿Genera intervención de los órganos de control de la Fiscalía u otro ente?</t>
  </si>
  <si>
    <t>¿Da lugar a procesos sancionatorios?</t>
  </si>
  <si>
    <t>¿Da lugar a procesos disciplinarios?</t>
  </si>
  <si>
    <t xml:space="preserve">¿Da lugar a procesos fiscales? </t>
  </si>
  <si>
    <t>¿Da lugar a procesos penales?</t>
  </si>
  <si>
    <t>¿Genera pérdida de credibilidad del sector?</t>
  </si>
  <si>
    <t>¿Ocasiona lesiones físicas o pérdida de vidas humanas?</t>
  </si>
  <si>
    <t>¿Afecta la imagen regional?</t>
  </si>
  <si>
    <t>¿Afecta la imagen nacional?</t>
  </si>
  <si>
    <t>¿Genera daño ambiental?</t>
  </si>
  <si>
    <t>Asignación del Responsable</t>
  </si>
  <si>
    <t>Segregación y autoridad del responsable</t>
  </si>
  <si>
    <t>Periodicidad</t>
  </si>
  <si>
    <t>Propósito</t>
  </si>
  <si>
    <t>Cómo se realiza
la actividad de
control</t>
  </si>
  <si>
    <t>Qué pasa con las
observaciones o
desviaciones</t>
  </si>
  <si>
    <t xml:space="preserve">Evidencia de la ejecución del contro </t>
  </si>
  <si>
    <t>Calificación Diseño Control</t>
  </si>
  <si>
    <t>Resultado ejecución del control (Selección lista)</t>
  </si>
  <si>
    <t>Calificación de la ejecución.</t>
  </si>
  <si>
    <t>Solidez Individual del Control</t>
  </si>
  <si>
    <t>Debe establecer acciones para fortalecer el control Sí/No</t>
  </si>
  <si>
    <t>Acciones para fortalecer el control (Diligenciar si la columna BD es "Sí"</t>
  </si>
  <si>
    <t>Probabilidad Residual</t>
  </si>
  <si>
    <t>Zona de Riesgo Final</t>
  </si>
  <si>
    <t>Subdirección de Artes</t>
  </si>
  <si>
    <t>Gestión de circulación de las practicas artísticas</t>
  </si>
  <si>
    <t>Potenciar el papel de las prácticas artísticas en la transformación de la ciudad y el ejercicio de la libertad creativa de los ciudadanos, a través de la puesta en escena de los procesos artísticos, para lograr su apreciación, significación, resignificación y apropiación.</t>
  </si>
  <si>
    <t xml:space="preserve">Posibilidad de recibir dadivas con el fin de favorecer en la asignación de espacios públicos para el aprovechamiento económico de artistas - PAES </t>
  </si>
  <si>
    <t>Fraude interno</t>
  </si>
  <si>
    <t>Al menos 1 vez en los últimos 2 años</t>
  </si>
  <si>
    <t>x</t>
  </si>
  <si>
    <t>Debilidad en la asignación de espacios públicos para el aprovechamiento ecónomico</t>
  </si>
  <si>
    <t>Control 1: Verificación en campo de la asignación de espacios, mediante planillas, que contienen registro fotográfico y uso apropiado del espacio.</t>
  </si>
  <si>
    <t>Asignado</t>
  </si>
  <si>
    <t>Adecuado</t>
  </si>
  <si>
    <t>Oportuna</t>
  </si>
  <si>
    <t>Prevenir</t>
  </si>
  <si>
    <t>Confiable</t>
  </si>
  <si>
    <t>Se investigan y resuelven oportunamente</t>
  </si>
  <si>
    <t>Completa</t>
  </si>
  <si>
    <t>El control se ejecuta de manera consistente por parte del responsable.</t>
  </si>
  <si>
    <t>Fuerte</t>
  </si>
  <si>
    <t>FuerteFuerte</t>
  </si>
  <si>
    <t>No</t>
  </si>
  <si>
    <t>Reducir - Mitigar</t>
  </si>
  <si>
    <t xml:space="preserve">Además de los controles establecidos en documentos que evidencian la trazabilidad del cumplimiento sobre los permisos emitidos, se hace necesario reforzar las acciones pedagógicas al interior del equipo mediante una capacitación periódica. </t>
  </si>
  <si>
    <t>Sub Artes</t>
  </si>
  <si>
    <t>Activo</t>
  </si>
  <si>
    <t>El riesgo se materializo (Si/No)
Si: Acciones tomadas
El riesgo se mantiene, se modifica o elimina..
Evidencia de la ejecución de los controles.</t>
  </si>
  <si>
    <t>Control 2: Rotación en la asignación para el aprovechamiento de espacios publicos.</t>
  </si>
  <si>
    <t>Inadecuado</t>
  </si>
  <si>
    <t>Inoportuna</t>
  </si>
  <si>
    <t>DébilFuerte</t>
  </si>
  <si>
    <t>Débil</t>
  </si>
  <si>
    <t>Sí</t>
  </si>
  <si>
    <t>Hacer un analiis del contrl y de las variables para fortalecer el respectivo diseño.</t>
  </si>
  <si>
    <t>Gestion de fomento a las practicas artisiticas</t>
  </si>
  <si>
    <t>Promover el desarrollo de las prácticas de los campos de las artes, por medio de la entrega de recursos financieros, técnicos y en especie necesarios para su ejecución y generación de productos culturales y artísticos, con el fin de lograr la visibilización, fortalecimiento y proyección de las prácticas artísticas en la ciudad y su interrelación con otros campos del saber.</t>
  </si>
  <si>
    <t>Posibilidad de recibir dádivas con el fin de direccionar el cálculo para generar menor valor de acuerdo con la conveniencia del solicitante, con fundamento en las exenciones y excepciones, enmarcadas en el Permiso Unificado de Filmaciones Audiovisuales - PUFA</t>
  </si>
  <si>
    <t>Ausencia de verificación y confirmación de los criterios y variables aplicados a las solicitudes y el recálculo de los valores para generar el valor a pagar por parte del solicitante.</t>
  </si>
  <si>
    <t>Control 1:  El profesional designado por la Gerencia de Artes Audiovisuales realiza la verificación del recálculo del valor a pagar según los criterios de la solcitud y sus aprobaciones por parte de las entidades, mediante una matriz formulada, aplicando de manera aleatoria mínimo al 20% de las solicitudes mensuales.</t>
  </si>
  <si>
    <t>No confiable</t>
  </si>
  <si>
    <t>El control se ejecuta algunas veces por parte del responsable.</t>
  </si>
  <si>
    <t>Ampliar el porcentaje de la muestra a revisar mensualmente para detectar desviaciones y falencias de capacitación en la aplicación de variable sy criterios en el recálculo de valores.</t>
  </si>
  <si>
    <r>
      <rPr>
        <b/>
        <sz val="12"/>
        <color theme="1"/>
        <rFont val="Arial Narrow"/>
      </rPr>
      <t>Plan de Acción 1:</t>
    </r>
    <r>
      <rPr>
        <sz val="12"/>
        <color theme="1"/>
        <rFont val="Arial Narrow"/>
      </rPr>
      <t xml:space="preserve"> Asignación de roles de verificación en el sistmea de información, de acuerdo con las solicitudes y requerimientos hechos a la plataforma SUMA+ (Módulo de Filmaciones), con la finalidad de obtener alertas de los cambios que generan las solicitudes y los recálculos para intrucciones de pago. 
</t>
    </r>
    <r>
      <rPr>
        <b/>
        <sz val="12"/>
        <color theme="1"/>
        <rFont val="Arial Narrow"/>
      </rPr>
      <t>Plan de Acción 2:</t>
    </r>
    <r>
      <rPr>
        <sz val="12"/>
        <color theme="1"/>
        <rFont val="Arial Narrow"/>
      </rPr>
      <t xml:space="preserve"> Realización de una capacitación con el equipo de gestores PUFA, para reforzar los conocimientos de las diferentes variables a identificar y aplicar en las solicitudes PUFA, mediante la plataforma SUMA, con el objetivo de afianzar la metodología y correcta aplicación de las variables. </t>
    </r>
  </si>
  <si>
    <t>Ingeniero de soporte de la CFB, profesionales de la CFB y Gerente de Artes Audiovisuales</t>
  </si>
  <si>
    <t>Plan de Acción 1: 01/12/2022
Plan de Acción 2: 01/12/2022</t>
  </si>
  <si>
    <t>Plan de Acción 1: 20/12/2022
Plan de Acción 2: 20/12/2022</t>
  </si>
  <si>
    <t>La implementación de la asignación de roles y obtención de alertas (etiquetas) en el sistema SUMA+ se realizó con éxito, una vez se suscribió e implementó el acuerdo para la entrega oficial de la base de datos completa de ORACLE del sistema actual de SUMA, debido a que la base de datos contenía datos privados de personas naturales y jurídicas que no podía ser remitida sin un acuerdo oficial. Posterior a ello, se realizó la respectiva capacitación del plan de acción No. 1, donde se explicaron detalladamente los cambios de la plataforma y su forma de controlar y mitigar el riesgo de aplicación errada de variables y por ende la disminución de las probabilidades de error en los recálculos de cobro. En cuanto al plan de acción No. 2, se realizó capacitación con los gestores del PUFA para reforzar el tema de variables y recálculos y ejemplificó con casos reales para mayor claridad. Las evidencias se encuentran en Drive, en el siguiente enlace: 
https://drive.google.com/drive/folders/1Hik3tCjnqhGZuKJcbPWGclxy90yQFaSJ</t>
  </si>
  <si>
    <t>CERRADO</t>
  </si>
  <si>
    <t>Subdirección de Formación Artística</t>
  </si>
  <si>
    <t>Gestión de formación en las prácticas artísticas</t>
  </si>
  <si>
    <t>Contribuir a la generación de capacidades de los ciudadanos a través del desarrollo de actividades de apropiación y transmisión de los saberes en torno alas prácticas artísticas, bajo enfoques multidisciplinares e interdisciplinares con criterios de accesibilidad, articulación intersectorial y territorial.</t>
  </si>
  <si>
    <t xml:space="preserve">Posibilidad de favorecimiento a particulares en la gestión contractual, relacionado con el perfil misional exigido en el programa Nidos.
</t>
  </si>
  <si>
    <t>Al menos 1 vez en los últimos 5 años</t>
  </si>
  <si>
    <t xml:space="preserve">Causa directa: Lineamientos para la contratación por prestación de servicios, con limitadas herramientas de consolidación  y definición especifica de los roles del programa Nidos para la gestión contractual. 
Causa indirtecta: Oferta limitada de talento humano con perfiles para el trabajo con niños de primera infancia, desde las direferentes disciplinas del arte. </t>
  </si>
  <si>
    <t xml:space="preserve">Control 1: Establecer la matriz de los roles y perfiles con las especificaciones exigidas por el programa Nidos para la contratación, de acuerdo con las necesidades contractuales de la entidad.  </t>
  </si>
  <si>
    <t xml:space="preserve">- Ampliar el banco de hojas del vida del programa Nidos. 
</t>
  </si>
  <si>
    <r>
      <rPr>
        <u/>
        <sz val="12"/>
        <color rgb="FF000000"/>
        <rFont val="Arial Narrow"/>
      </rPr>
      <t xml:space="preserve">- Generar una divulgación en los diferentes medios de comunicación del programa, sobre las convocatorias para hacer parte del equipo de Nidos y asi ampliar el banco de hojas de vida.
El siguiente es el link que se creo para que las personas interesadas apliquen, envien su CV y trabajen con Nidos 
👉🏽 </t>
    </r>
    <r>
      <rPr>
        <u/>
        <sz val="12"/>
        <color rgb="FF1155CC"/>
        <rFont val="Arial Narrow"/>
      </rPr>
      <t>https://bit.ly/MiHdVEnNidos</t>
    </r>
  </si>
  <si>
    <t>Responsable Administrativa Nidos
Responsable General del Programa Nidos</t>
  </si>
  <si>
    <t xml:space="preserve">Las acciones en la vigencia del 2022 se  dió cumplimeto a lo establecido, por otra parte se ajusto una  nueva acción en la  divulgación  de convocatorias para las CV de las personas que quieran ser parte del programa de Nidos </t>
  </si>
  <si>
    <t>Posibilidad de cobro de comisiones a los artistas para favorecer su programación en las actividades de Culturas en Común</t>
  </si>
  <si>
    <t xml:space="preserve">Favorecimiento de los artistas en la subcontratación por parte de las ESAL generados en los convenios de asociación </t>
  </si>
  <si>
    <t>Control 1: Establecer un seguimiento  aleatoreo a  los artistas inscritos en el banco de propuetas y vinculados atraves de la ESAL por medio de encuesta.</t>
  </si>
  <si>
    <t>Ampliar el control y grupo objetivo
Aplicar nuevo instrumento a los artistas vinculados al programa mediante el convenio de asociaciòn 
Acompañar por parte del responsable al  asociado, en la implementación de la encuesta al  terminar contrato del 2022</t>
  </si>
  <si>
    <t xml:space="preserve">Realizar un control y seguimiento a la  nueva contratación de artistas por parte del asociado, mediante  la implementación de encuesta aleatoria para la identificación del posible riesgo de corrupción  </t>
  </si>
  <si>
    <t xml:space="preserve">Responsable
Equipo administrativo Culturas en Común </t>
  </si>
  <si>
    <t xml:space="preserve">Se creo el instrumento de encuesta para su aplicación a los artistas vinculados atraves del convenio de asociación  al finalizar viegencia 2022 </t>
  </si>
  <si>
    <t>Subdirección de Equipamientos Culturales</t>
  </si>
  <si>
    <t>Gestión Integral de Espacios Culturales</t>
  </si>
  <si>
    <t>Generar una RED DE EQUIPAMIENTOS CULTURALES SUSTENTABLES que garanticen la apropiación ciudadana, la oferta artística y de cultura científica diversa e incluyente y la gestión de recursos para la innovación social y cultural.</t>
  </si>
  <si>
    <t>Posible incumplimiento de la normatividad que regula la contratación pública, debido al desconocimiento o intencionalidad por parte del contratista en el trámite de liquidación y pago de Seguridad Social.</t>
  </si>
  <si>
    <t>Posible</t>
  </si>
  <si>
    <t>X</t>
  </si>
  <si>
    <t>Mayor</t>
  </si>
  <si>
    <t>PosibleMayor</t>
  </si>
  <si>
    <t>Extremo</t>
  </si>
  <si>
    <t>Posible falsificación de pagos de planillas de Seguridad Social.</t>
  </si>
  <si>
    <t>Control 1: Los apoyos a la supervisión realizarán la verificación de los pagos efectivos de Seguridad Social de un mínimo de 15% del total de contratos de prestación de servicios</t>
  </si>
  <si>
    <t>Detectar</t>
  </si>
  <si>
    <t xml:space="preserve">Verificar mensualmente por parte de un tercero ajeno al proceso de apoyo a la supervisión, la efectividad de los pagos de Seguridad Social, como mínimo del 5% del total de contratos de prestación de servicios.
</t>
  </si>
  <si>
    <t>Profesional Universitario Subdirección de Equipamientos Culturales</t>
  </si>
  <si>
    <t>Se mantiene el Plan de acción, se continua ejecutando la acción relacionada.</t>
  </si>
  <si>
    <t>En proceso</t>
  </si>
  <si>
    <t>Posibilidad de lucro indebido por manejo irregular del trámite de cortesías, para beneficio de terceros.</t>
  </si>
  <si>
    <t>Catastrófico</t>
  </si>
  <si>
    <t>PosibleCatastrófico</t>
  </si>
  <si>
    <t>Falta de una definición de criterios para la emisión de boletas de cortesías.</t>
  </si>
  <si>
    <t>Control 1: Establecer un protocolo de cortesías que determine los lineamientos y responsabilidad en la entrega de las mismas.</t>
  </si>
  <si>
    <t>No es un control</t>
  </si>
  <si>
    <t>Establecer un control que permita mitigar el riesgo, el control establecido está orientado al desarrollo de una actividad.</t>
  </si>
  <si>
    <t>Moderado</t>
  </si>
  <si>
    <t>PosibleModerado</t>
  </si>
  <si>
    <t>Improbable</t>
  </si>
  <si>
    <t>ImprobableCatastrófico</t>
  </si>
  <si>
    <t xml:space="preserve">Desarrollar una  matriz de seguimiento </t>
  </si>
  <si>
    <t>Designado apoyo a taquilla de los equipamientos.</t>
  </si>
  <si>
    <t>Oficina Asesora Jurídica</t>
  </si>
  <si>
    <t>Gestión Jurídica</t>
  </si>
  <si>
    <t xml:space="preserve">Orientar todas las actuaciones de la entidad en el cumplimiento del marco normativo y los principios que rigen la función pública, al igual que apoyar el desarrollo de los procesos contractuales requeridos para la adquisición de los bienes y/o servicios necesarios para
su operación. </t>
  </si>
  <si>
    <t>Posibilidad de favorecimiento a intereses privados o particulares en la gestión precontractual, contractual y poscontractual.</t>
  </si>
  <si>
    <t xml:space="preserve">Debilidad en los elementos de seleccción objetiva en los procesos contractuales </t>
  </si>
  <si>
    <t>Control 1: Revisar documentos precontractuales, en aras de determinar que no existan requerimientos que puedan direccionar el proceso de selección.</t>
  </si>
  <si>
    <t xml:space="preserve">El profesional asignado debe revisar en el término establecido para cada modalidad contractual los documentos precontractuales en donde se deberá señalar que se cumple con la selección objetiva en materia de contratación estatal. </t>
  </si>
  <si>
    <t xml:space="preserve">Profesional asignado </t>
  </si>
  <si>
    <t>1 de enero de 2022 al 31 de diciembre de 2022</t>
  </si>
  <si>
    <t xml:space="preserve">El riesgo no se materializó, se adjunta evidencia en la carpeta del drive </t>
  </si>
  <si>
    <t xml:space="preserve">La OAPTI revisó el reporte descrito por la primera línea de defensa para el periodo enero-abril de 2023, evidenciando la ejecución de los controles de acuerdo con los soportes presentados. Los días 4, 12 y 20 de abril de 2023 la OAPTI concertó mesas de trabajo en las que se revisaron los riesgos y controles del proceso.  Se incluyen campos para complementar el control y se hace diferencia entre plan de acción y control, también se realiza actualización de planes de acción para la vigencia 2023.
El mapa de riesgos con los cambios preliminares se envió a la primera línea de defensa para revisión, ajustes y aprobación. Se espera publicación de versión actualizada en el mes de mayo de 2023
</t>
  </si>
  <si>
    <t>Debilidad en el cargue de los documentos en la plataforma transaccional SECOP</t>
  </si>
  <si>
    <t>Control 2: Corroborar el cargue de toda la documentación que corresponda al ejercicio de la supervisión en la plataforma transaccional.</t>
  </si>
  <si>
    <t xml:space="preserve">la persona asignada deberá revisar el cargue de la totalidad de los docuementos en la plataforma transaccional SECOP en todos lso proesos adelantados por la Oficina Asesora Juridica </t>
  </si>
  <si>
    <t xml:space="preserve">Debilidad en la revisión de docuemntos en los cuales se evidencie inhabilidades sobrevinientes </t>
  </si>
  <si>
    <t>Control 3: Realizar control de legalidad en busca de evidenciar inhabilidades sobrevinientes, de manera previa a la suscripción del contrato</t>
  </si>
  <si>
    <t>El profesional asignado debera revisar en los entes de control las posibles inhabiliades sobrevinientes por parte de los posibles contratistas (Contraloria, Personería, Procuraduría, Policía)</t>
  </si>
  <si>
    <t xml:space="preserve"> Posibilidad de favorecimiento a intereses privados o particulares en la expedición de Actos administrativos</t>
  </si>
  <si>
    <t xml:space="preserve">Debilidad en la revisión de los actos administrativos </t>
  </si>
  <si>
    <t>Control 1: Revisión de la expedición de los actos administrativos de la entidad por parte del responsable del proceso de Gestión Jurídica</t>
  </si>
  <si>
    <t xml:space="preserve">El profesional asignado debe revisar que los actos administrativos se expidan conforme a la ley </t>
  </si>
  <si>
    <t xml:space="preserve">Debilidad en la numeración de los actos administrativos </t>
  </si>
  <si>
    <t>Control 2: Control de la numeración de los actos administrativos</t>
  </si>
  <si>
    <t xml:space="preserve">La persona asignada deberá revisar que los actos administrativos este numerados y fechados correctamente </t>
  </si>
  <si>
    <t>Subdirección Administrativa y Financiera</t>
  </si>
  <si>
    <t>Gestión Documental</t>
  </si>
  <si>
    <t>Garantizar la administración y conservación del acervo documental del Idartes para su acceso y consulta con el propósito de satisfacer las necesidades y expectativas de los usuarios internos y externos, que sirva como apoyo a la investigación, formación, creación, circulación y apropiación de las practicas artísticas y a la gestión administrativa de la entidad.</t>
  </si>
  <si>
    <t>Posibilidad de sustracción, falsificación, duplicidad y eliminación documental, por parte de funcionarios o contratistas de la entidad, adulterando los atributos propios de la información ( autenticidad, integridad, inalterabilidad, fiabilidad, disponibilidad, preservación y conservación) de la información para beneficio propio o de terceros.</t>
  </si>
  <si>
    <t>Debilidad en la implementación del procedimiento de consulta y préstamos de documentos de archivo o fallas en el diligenciamiento del formato de consulta y préstamo de documentos y expedientes</t>
  </si>
  <si>
    <r>
      <rPr>
        <b/>
        <sz val="12"/>
        <color theme="1"/>
        <rFont val="Arial Narrow"/>
      </rPr>
      <t>Control 1</t>
    </r>
    <r>
      <rPr>
        <sz val="12"/>
        <color theme="1"/>
        <rFont val="Arial Narrow"/>
      </rPr>
      <t>: Los(as) funcionarios(as) y/o contratistas designados por SAF-Gestión Documental diligenciarán el formato de consulta y  préstamo de documentos y expedientes para el adecuado control de la información de manera mensual, de acuerdo con el procedimiento de consulta y préstamos de documentos de archivo.</t>
    </r>
  </si>
  <si>
    <t>Seguimiento en el registro del plan de trabajo de Gestión Documental</t>
  </si>
  <si>
    <t>SAF- Gestión Documental</t>
  </si>
  <si>
    <t>Debilidad en cuanto a la implementación de las estrategias definidas dentro del Sistema Integrado de Conservación - SIC</t>
  </si>
  <si>
    <r>
      <rPr>
        <b/>
        <sz val="12"/>
        <color theme="1"/>
        <rFont val="Arial Narrow"/>
      </rPr>
      <t>Control 2</t>
    </r>
    <r>
      <rPr>
        <sz val="12"/>
        <color theme="1"/>
        <rFont val="Arial Narrow"/>
      </rPr>
      <t>: El funcionario(a) o contratista conservador designado de SAF-Gestión Documental garantizará la conservación en el archivo de gestión centralizado y central de manera semestral, de acuerdo con la implementación de las estrategias definidas en el Sistema Integrado de Conservación -SIC</t>
    </r>
  </si>
  <si>
    <t>Gestión de relacionamiento con la ciudadanía</t>
  </si>
  <si>
    <t>Garantizar a la ciudadanía y demás partes interesadas el acceso oportuno, cálido y de calidad a la información, trámites y servicios que ofrece el Idartes, a través de los distintos canales de relacionamiento con la ciudadanía en los términos previstos por la normatividad vigente.</t>
  </si>
  <si>
    <t>Posibilidad de no dar trámite a una denuncia para favorecer a un funcionario o contratista, cuando haya alguna PQRS en contra de la persona</t>
  </si>
  <si>
    <t>La no aplicación del Procedimiento al trámite de las peticiones y/o protocolos de atención por parte de los integrantes del área.</t>
  </si>
  <si>
    <r>
      <rPr>
        <b/>
        <sz val="12"/>
        <color theme="1"/>
        <rFont val="Arial Narrow"/>
      </rPr>
      <t>Control 1</t>
    </r>
    <r>
      <rPr>
        <sz val="12"/>
        <color theme="1"/>
        <rFont val="Arial Narrow"/>
      </rPr>
      <t>: El Contratista Profesional hará el seguimiento diario a través del sistema para la gestión de peticiones ciudadanas Bogotá te escucha</t>
    </r>
  </si>
  <si>
    <t>Seguimiento diario a través del sistema para la gestión de peticiones ciudadanas</t>
  </si>
  <si>
    <t xml:space="preserve">SAF- Servicio a la Ciudadanía </t>
  </si>
  <si>
    <t>Desconocimiento de las implicaciones de una denuncia de actos de corrupción</t>
  </si>
  <si>
    <r>
      <rPr>
        <b/>
        <sz val="12"/>
        <color theme="1"/>
        <rFont val="Arial Narrow"/>
      </rPr>
      <t xml:space="preserve">Control 2: </t>
    </r>
    <r>
      <rPr>
        <sz val="12"/>
        <color theme="1"/>
        <rFont val="Arial Narrow"/>
      </rPr>
      <t>Elaboración de piezas y divulgación por correo electrónico a toda la comunidad institucional</t>
    </r>
  </si>
  <si>
    <t>Estrategia de sensibilización sobre los actos de corrupción</t>
  </si>
  <si>
    <t>Gestión de Bienes, Servicios y Planta Física.</t>
  </si>
  <si>
    <t>Administrar, custodiar, mantener, adecuar y suministrar los bienes, planta física e infraestructura, servicios y recursos físicos que requiere la entidad de manera oportuna para adecuar su adecuado funcionamiento.</t>
  </si>
  <si>
    <t>Posibilidad de recibir dadivas y/o beneficios para realizar un uso inadecuado de los bienes públicos asignados a los funcionarios de la entidad para beneficio propio o de un tercero.</t>
  </si>
  <si>
    <t>Ausencia de verificación adicional de las tomas físicas por diferentes colaboradores</t>
  </si>
  <si>
    <r>
      <rPr>
        <b/>
        <sz val="12"/>
        <color theme="1"/>
        <rFont val="Arial Narrow"/>
      </rPr>
      <t xml:space="preserve">Control 1 </t>
    </r>
    <r>
      <rPr>
        <sz val="12"/>
        <color theme="1"/>
        <rFont val="Arial Narrow"/>
      </rPr>
      <t>: El desginado por la unidad de gestión realiza el diligenciamiento adecuado del formato salida de bienes devolutivos, consumo controlado y consumo</t>
    </r>
  </si>
  <si>
    <t>ImprobableMayor</t>
  </si>
  <si>
    <t>1. Toma física aleatoria de bienes
2. Supervisar que la asignación de colaboradores para la toma física sea aleatoria</t>
  </si>
  <si>
    <t>SAF - Almacén General</t>
  </si>
  <si>
    <t>Área de Control Interno</t>
  </si>
  <si>
    <t>Evaluación Independiente.</t>
  </si>
  <si>
    <t>Evaluar de manera oportuna e independiente la gestión institucional, a través de los roles asignados al Control Interno por la normatividad vigente, aportando recomendaciones para el mejoramiento de la gestión del IDARTES, en cumplimiento de su misionalidad y objetivos.</t>
  </si>
  <si>
    <t>Posibilidad de recibir o solicitar cualquier dádiva o beneficio a nombre propio o de terceros para modificar observaciones de informes de auditoría, con el fin de ocultar o eliminar incumplimientos procedimentales o legales por parte del auditado.</t>
  </si>
  <si>
    <t>Incumplimiento al procedimiento de auditorias</t>
  </si>
  <si>
    <t>Control 1: El procedimiento de auditorías de gestión establece que las auditorías son asignadas a profesionales del Área de Control Interno y la revisión del informe preliminar y final se realiza por parte del Asesor de control interno, por lo que la aprobación del informe cuenta con la verificación de mínimo dos personas del Área de Control Interno</t>
  </si>
  <si>
    <t>Ausencia de trazabildiad frente a la emisión y respuesta a las observaciones de los informes de auditoria.</t>
  </si>
  <si>
    <t>Control 2: El informe preliminar elaborado por el profesional asignado por el Asesor de Control Interno, solamente es conocido por la parte auditada cuando se presenta en la reunión de cierre y es enviado formalmente por el sistema ORFEO, y la respuesta al informe debe enviarse por escrito mediante el sistema ORFEO, lo que implica que se deja trazabilidad de la versión preliminar y final del informe a través de respuestas a cada una de las observaciones de manera formal y oficial.</t>
  </si>
  <si>
    <t>Oficina de Control Disciplinario Interno</t>
  </si>
  <si>
    <t>Control Disciplinario Interno</t>
  </si>
  <si>
    <t>Propender por el establecimiento de relaciones laborales y contractuales amónicas colaborativas y constructivas en el equipo de trabajo que refuercen su compromiso, identidad y convicción frente a la labor desarrollada en la entidad.</t>
  </si>
  <si>
    <t>Posibilidad de recibir o solicitar cualquier dadiva o beneficio a nombre propio o de terceros con el fin de afectar el resultado de una acción disciplinaria en particular.</t>
  </si>
  <si>
    <t>No se ha presentado en los ultimos 5 años.</t>
  </si>
  <si>
    <t xml:space="preserve">Debilidad en fases de revisión de los expedientes, en relación con el fondo, la forma y la decisión a tomar. </t>
  </si>
  <si>
    <t>Control 1: El profesional designado realizará revisión periódica de los expedientes disciplinarios en cuanto a fondo y forma; así como revisión de la toma de decisión en la que participan varios servidores de diferentes niveles de empleo.</t>
  </si>
  <si>
    <t>Realizar reuniones periodicas entre la jefe de oficina y las profesionales del área con el fin de revisar los expedientes disciplinarios en cuanto a fondo y forma.</t>
  </si>
  <si>
    <t>Jefe de la Oficina Disciplinaria</t>
  </si>
  <si>
    <t>Procesos, procedimientos o actividades susceptibles de riesgos de corrupción</t>
  </si>
  <si>
    <t>ÁREAS FACTORES DE RIESGO</t>
  </si>
  <si>
    <t>CLASIFICACIÓN DE RIESGOS</t>
  </si>
  <si>
    <t>DETERMINAR LA PROBABILIDAD</t>
  </si>
  <si>
    <t>DETERMINAR EL IMPACTO</t>
  </si>
  <si>
    <t>(Criterios para calificar el impacto en riesgos de corrupción)</t>
  </si>
  <si>
    <t>NIVEL DE SEVERIDAD</t>
  </si>
  <si>
    <t>Procesos, procedimientos o actividades</t>
  </si>
  <si>
    <t>Posibles riesgos de corrupción</t>
  </si>
  <si>
    <t>FACTOR</t>
  </si>
  <si>
    <t>DEFINICIÓN</t>
  </si>
  <si>
    <t>DESCRIPCIÓN</t>
  </si>
  <si>
    <t>Clasificación</t>
  </si>
  <si>
    <t>Factor de riesgo</t>
  </si>
  <si>
    <t>Descripción</t>
  </si>
  <si>
    <t>Matriz de calor para riesgos de corrupción</t>
  </si>
  <si>
    <t>Análisis y evaluación de los controles para la mitigación de los riesgos de corrupción.</t>
  </si>
  <si>
    <t>Fundamentos para el tratamiento del riesgo.</t>
  </si>
  <si>
    <t xml:space="preserve">Direccionamiento estratégico </t>
  </si>
  <si>
    <t xml:space="preserve">● Concentración de autoridad o exceso de poder. Extralimitación de funciones. </t>
  </si>
  <si>
    <t>Procesos</t>
  </si>
  <si>
    <t xml:space="preserve">Eventos relacionados con errores en las actividades que deben realizar los servidores de la organización. </t>
  </si>
  <si>
    <t>Falla de procedimientos</t>
  </si>
  <si>
    <t xml:space="preserve">Ejecución y administración de procesos </t>
  </si>
  <si>
    <t xml:space="preserve">Pérdidas derivadas de errores en la ejecución y administración de procesos </t>
  </si>
  <si>
    <t xml:space="preserve">(alta dirección) </t>
  </si>
  <si>
    <t xml:space="preserve">● Ausencia de canales de comunicación. 
● Amiguismo y clientelismo </t>
  </si>
  <si>
    <t xml:space="preserve">Errores de grabación, autorización </t>
  </si>
  <si>
    <t xml:space="preserve">Fraude externo </t>
  </si>
  <si>
    <t>Evento externo</t>
  </si>
  <si>
    <t xml:space="preserve">Pérdida derivada de actos de fraude por personas ajenas a la organización (no participa personal de la entidad). </t>
  </si>
  <si>
    <t xml:space="preserve">Financiero (está relacionado con áreas de planeación y presupuesto) </t>
  </si>
  <si>
    <t xml:space="preserve">● Inclusión de gastos no autorizados. </t>
  </si>
  <si>
    <t xml:space="preserve">Errores en cálculos para pagos internos y externos </t>
  </si>
  <si>
    <t xml:space="preserve">Fraude interno </t>
  </si>
  <si>
    <t>Talento Humano</t>
  </si>
  <si>
    <t xml:space="preserve">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 </t>
  </si>
  <si>
    <t xml:space="preserve">● Inversiones de dineros públicos en entidades de dudosa solidez financiera a cambio de beneficios indebidos para servidores públicos encargados de su administración. </t>
  </si>
  <si>
    <t xml:space="preserve">Falta de capacitación, temas relacionados con el personal </t>
  </si>
  <si>
    <t xml:space="preserve">Fallas tecnológicas </t>
  </si>
  <si>
    <t>Tecnología</t>
  </si>
  <si>
    <r>
      <rPr>
        <sz val="12"/>
        <color rgb="FF000000"/>
        <rFont val="Arial Narrow"/>
      </rPr>
      <t xml:space="preserve">Errores en </t>
    </r>
    <r>
      <rPr>
        <i/>
        <sz val="12"/>
        <color rgb="FF000000"/>
        <rFont val="Arial Narrow"/>
      </rPr>
      <t>hardware</t>
    </r>
    <r>
      <rPr>
        <sz val="12"/>
        <color rgb="FF000000"/>
        <rFont val="Arial Narrow"/>
      </rPr>
      <t xml:space="preserve">, </t>
    </r>
    <r>
      <rPr>
        <i/>
        <sz val="12"/>
        <color rgb="FF000000"/>
        <rFont val="Arial Narrow"/>
      </rPr>
      <t>software</t>
    </r>
    <r>
      <rPr>
        <sz val="12"/>
        <color rgb="FF000000"/>
        <rFont val="Arial Narrow"/>
      </rPr>
      <t xml:space="preserve">, telecomunicaciones, interrupción de servicios básicos. </t>
    </r>
  </si>
  <si>
    <t xml:space="preserve">● Inexistencia de registros auxiliares que permitan identificar y controlar los rubros de inversión. </t>
  </si>
  <si>
    <t xml:space="preserve">Incluye seguridad y salud en el trabajo. Se analiza posible dolo e intención frente a la corrupción </t>
  </si>
  <si>
    <t xml:space="preserve">Hurto activos </t>
  </si>
  <si>
    <t xml:space="preserve">Relaciones laborales </t>
  </si>
  <si>
    <t>Puede asociarse a varios factores</t>
  </si>
  <si>
    <t xml:space="preserve">Pérdidas que surgen de acciones contrarias a las leyes o acuerdos de empleo, salud o seguridad, del pago de demandas por daños personales o de discriminación. </t>
  </si>
  <si>
    <t xml:space="preserve">● Inexistencia de archivos contables. </t>
  </si>
  <si>
    <t xml:space="preserve">Posibles comportamientos no éticos de los empleados </t>
  </si>
  <si>
    <t xml:space="preserve">Usuarios, productos y prácticas </t>
  </si>
  <si>
    <t xml:space="preserve">Fallas negligentes o involuntarias de las obligaciones frente a los usuarios y que impiden satisfacer una obligación profesional frente a éstos. </t>
  </si>
  <si>
    <t xml:space="preserve">● Afectar rubros que no corresponden con el objeto del gasto en beneficio propio o a cambio de una retribución económica. </t>
  </si>
  <si>
    <t xml:space="preserve">Fraude interno (corrupción, soborno) </t>
  </si>
  <si>
    <t xml:space="preserve">Daños a activos fijos/ eventos externos </t>
  </si>
  <si>
    <t>Infraestructura</t>
  </si>
  <si>
    <t xml:space="preserve">Pérdida por daños o extravíos de los activos fijos por desastres naturales u otros riesgos/eventos externos como atentados, vandalismo, orden público. </t>
  </si>
  <si>
    <t xml:space="preserve">De contratación (como proceso o bien los procedimientos ligados a este) </t>
  </si>
  <si>
    <t xml:space="preserve">● Estudios previos o de factibilidad deficientes. </t>
  </si>
  <si>
    <t xml:space="preserve">Tecnología </t>
  </si>
  <si>
    <t xml:space="preserve">Eventos relacionados con la infraestructura tecnológica de la entidad. </t>
  </si>
  <si>
    <t xml:space="preserve">Daño de equipos </t>
  </si>
  <si>
    <t xml:space="preserve">● Estudios previos o de factibilidad manipulados por personal interesado en el futuro proceso de contratación. (Estableciendo necesidades inexistentes o aspectos que benefician a una firma en particular). </t>
  </si>
  <si>
    <t xml:space="preserve">Caída de aplicaciones </t>
  </si>
  <si>
    <t xml:space="preserve">● Pliegos de condiciones hechos a la medida de una firma en particular. </t>
  </si>
  <si>
    <t xml:space="preserve">Caída de redes </t>
  </si>
  <si>
    <t xml:space="preserve">● Disposiciones establecidas en los pliegos de condiciones que permiten a los participantes direccionar los procesos hacia un grupo en particular. (Ej.: media geométrica). </t>
  </si>
  <si>
    <t xml:space="preserve">Errores en programas </t>
  </si>
  <si>
    <t xml:space="preserve">● Visitas obligatorias establecidas en el pliego de condiciones que restringen la participación. </t>
  </si>
  <si>
    <t xml:space="preserve">Infraestructura </t>
  </si>
  <si>
    <t xml:space="preserve">Eventos relacionados con la infraestructura física de la entidad </t>
  </si>
  <si>
    <t xml:space="preserve">Derrumbes </t>
  </si>
  <si>
    <t xml:space="preserve">● Adendas que cambian condiciones generales del proceso para favorecer a grupos determinados. </t>
  </si>
  <si>
    <t xml:space="preserve">Incendios </t>
  </si>
  <si>
    <t xml:space="preserve">● Urgencia manifiesta inexistente. </t>
  </si>
  <si>
    <t xml:space="preserve">Inundaciones </t>
  </si>
  <si>
    <t xml:space="preserve">● Concentrar las labores de supervisión en poco personal. </t>
  </si>
  <si>
    <t xml:space="preserve">Daños a activos fijos </t>
  </si>
  <si>
    <t xml:space="preserve">● Contratar con compañías de papel que no cuentan con experiencia. </t>
  </si>
  <si>
    <t xml:space="preserve">Evento externo </t>
  </si>
  <si>
    <t xml:space="preserve">Situaciones externas que afectan la entidad. </t>
  </si>
  <si>
    <t xml:space="preserve">Suplantación de identidad </t>
  </si>
  <si>
    <t xml:space="preserve">De información y documentación </t>
  </si>
  <si>
    <t xml:space="preserve">● Ausencia o debilidad de medidas y/o políticas de conflictos de interés. </t>
  </si>
  <si>
    <t xml:space="preserve">Asalto a la oficina </t>
  </si>
  <si>
    <t xml:space="preserve">● Concentración de información de determinadas actividades o procesos en una persona. </t>
  </si>
  <si>
    <t xml:space="preserve">Atentados, vandalismo, orden público </t>
  </si>
  <si>
    <t xml:space="preserve">● Ausencia de sistemas de información que pueden facilitar el acceso a información y su posible manipulación o adulteración. </t>
  </si>
  <si>
    <t xml:space="preserve">● Ocultar la información considerada pública para los usuarios. </t>
  </si>
  <si>
    <t xml:space="preserve">● Ausencia o debilidad de canales de comunicación </t>
  </si>
  <si>
    <t xml:space="preserve">De Investigación y Sanción </t>
  </si>
  <si>
    <t xml:space="preserve">● Inexistencia de canales de denuncia interna o externa. </t>
  </si>
  <si>
    <t xml:space="preserve">● Dilatar el proceso para lograr el vencimiento de términos o la prescripción de este. </t>
  </si>
  <si>
    <t xml:space="preserve">● Desconocimiento de la ley mediante interpretaciones subjetivas de las normas vigentes para evitar o postergar su aplicación. </t>
  </si>
  <si>
    <t xml:space="preserve">● Exceder las facultades legales en los fallos. </t>
  </si>
  <si>
    <t xml:space="preserve">De trámites y/o servicios internos y externos </t>
  </si>
  <si>
    <t xml:space="preserve">● Cobros asociados al trámite. </t>
  </si>
  <si>
    <t xml:space="preserve">● Influencia de tramitadores. </t>
  </si>
  <si>
    <t xml:space="preserve">● Tráfico de influencias: (amiguismo, persona influyente). </t>
  </si>
  <si>
    <t xml:space="preserve">De reconocimiento de un derecho (expedición de licencias y/o permisos) </t>
  </si>
  <si>
    <t xml:space="preserve">● Falta de procedimientos claros para el trámite </t>
  </si>
  <si>
    <t xml:space="preserve">● Imposibilitar el otorgamiento de una licencia o permiso. </t>
  </si>
  <si>
    <t>Clasificación de riesgos</t>
  </si>
  <si>
    <t>Ejecución y administración de procesos</t>
  </si>
  <si>
    <t>Fraude externo</t>
  </si>
  <si>
    <t>Fallas tecnológicas</t>
  </si>
  <si>
    <t>Relaciones laborales</t>
  </si>
  <si>
    <t>Usuarios, productos y prácticas</t>
  </si>
  <si>
    <t>Daños a activos fijos/ eventos externos</t>
  </si>
  <si>
    <t>Frecuencia de la Actividad</t>
  </si>
  <si>
    <t>Probabilidad</t>
  </si>
  <si>
    <t>Rara vez</t>
  </si>
  <si>
    <t>El evento puede ocurrir solo en circunstancias excepcionales (poco comunes o anormales)</t>
  </si>
  <si>
    <t>Muy Baja</t>
  </si>
  <si>
    <t>El evento puede ocurrir en algún momento</t>
  </si>
  <si>
    <t>Baja</t>
  </si>
  <si>
    <t>El evento podrá ocurrir en algún momento</t>
  </si>
  <si>
    <t>Media</t>
  </si>
  <si>
    <t>Al menos 1 vez en los último año</t>
  </si>
  <si>
    <t>Probable</t>
  </si>
  <si>
    <t>Es viable que el evento ocurra en la mayoría de las circunstancias</t>
  </si>
  <si>
    <t>A l t a</t>
  </si>
  <si>
    <t>Más de una vez al año</t>
  </si>
  <si>
    <t>Casi seguro</t>
  </si>
  <si>
    <t>Se espera que el evento ocurra en la mayoría de las circunstancias</t>
  </si>
  <si>
    <t>Muy Alta</t>
  </si>
  <si>
    <t>Afectación Económica</t>
  </si>
  <si>
    <t>Afectación menor a 30 SMLMV</t>
  </si>
  <si>
    <t>Leve</t>
  </si>
  <si>
    <t>Entre 30 y 150 SMLMV</t>
  </si>
  <si>
    <t>Menor</t>
  </si>
  <si>
    <t>Entre 150 y 300 SMLMV</t>
  </si>
  <si>
    <t>Entre 300 y 1500 SMLMV</t>
  </si>
  <si>
    <t>Mayor a 1500 SMLMV</t>
  </si>
  <si>
    <t>El riesgo afecta la imagen de algún área de la organización.</t>
  </si>
  <si>
    <t>El riesgo afecta la imagen de la entidad internamente, de conocimiento general nivel interno, de junta directiva y accionistas y/o de proveedores.</t>
  </si>
  <si>
    <t>El riesgo afecta la imagen de la entidad con algunos usuarios de relevancia frente al logro de los objetivos</t>
  </si>
  <si>
    <t>El riesgo afecta la imagen de la entidad con efecto publicitario sostenido a nivel de sector administrativo, nivel departamental o municipal.</t>
  </si>
  <si>
    <t>El riesgo afecta la imagen de la entidad a nivel nacional, con efecto publicitario sostenido a nivel país</t>
  </si>
  <si>
    <t>Bajo</t>
  </si>
  <si>
    <t>Alto</t>
  </si>
  <si>
    <t>Tipo de control</t>
  </si>
  <si>
    <t>Preventivo</t>
  </si>
  <si>
    <t>Detectivo</t>
  </si>
  <si>
    <t>Correctivo</t>
  </si>
  <si>
    <t>Implementación</t>
  </si>
  <si>
    <t>Automático</t>
  </si>
  <si>
    <t>Manual</t>
  </si>
  <si>
    <t>Calificación</t>
  </si>
  <si>
    <t>Documentación</t>
  </si>
  <si>
    <t>Documentado</t>
  </si>
  <si>
    <t>Sin documentar</t>
  </si>
  <si>
    <t>Frecuencia</t>
  </si>
  <si>
    <t>Continua</t>
  </si>
  <si>
    <t>Aleatoria</t>
  </si>
  <si>
    <t>Evidencia</t>
  </si>
  <si>
    <t>Con registro</t>
  </si>
  <si>
    <t>Sin registro</t>
  </si>
  <si>
    <t>Control</t>
  </si>
  <si>
    <t>Reducir - Transferir</t>
  </si>
  <si>
    <t>Aceptar</t>
  </si>
  <si>
    <t>Evitar</t>
  </si>
  <si>
    <t>CRITERIO DE EVALUACIÓN</t>
  </si>
  <si>
    <t>OPCIÓN DE RESPUESTA AL CRITERIO DE EVALUACIÓN</t>
  </si>
  <si>
    <t>PESO EN LA EVALUACIÓN DEL DISEÑO DE CONGTROL</t>
  </si>
  <si>
    <t>No Asignado</t>
  </si>
  <si>
    <t>No se investigan y resuelven oportunamente</t>
  </si>
  <si>
    <t>Evidencia de la
ejecución del
contro</t>
  </si>
  <si>
    <t>Incompleta</t>
  </si>
  <si>
    <t>No existe</t>
  </si>
  <si>
    <t>RESULTADO - PESO DE LA EJECUCIÓN DEL CONTROL -</t>
  </si>
  <si>
    <t>El control no se ejecuta por parte del responsable.</t>
  </si>
  <si>
    <t xml:space="preserve">No </t>
  </si>
  <si>
    <t>#ERROR!</t>
  </si>
  <si>
    <t>PosibleFuerte</t>
  </si>
  <si>
    <t>Rara vezMayor</t>
  </si>
  <si>
    <t>mayo de 2022</t>
  </si>
  <si>
    <t>diciembre de 2022</t>
  </si>
  <si>
    <r>
      <t xml:space="preserve">El riesgo no se materializo.
El riesgo se mantiene.
Evidencia de la ejecución de los controles se puede observar en el siguiente link: </t>
    </r>
    <r>
      <rPr>
        <u/>
        <sz val="11"/>
        <color theme="10"/>
        <rFont val="Arial"/>
        <family val="2"/>
        <scheme val="minor"/>
      </rPr>
      <t>https://drive.google.com/drive/folders/1gQN8HMakywWnnCwOEc5rnW69PIiQAFBV</t>
    </r>
  </si>
  <si>
    <t xml:space="preserve">
La OAPTI revisó el reporte descrito por la primera línea de defensa para el periodo enero-abril de 2023, evidenciando la ejecución de los controles de acuerdo con los soportes presentados. 
El 17 de abril de 2023 la OAPTI concertó mesa de trabajo en las que se revisaron los riesgos y controles del proceso. Se incluyen campos para complementar el control y se hace diferencia entre plan de acción y control, también se realiza actualización de planes de acción para la vigencia 2023.
El mapa de riesgos con los cambios preliminares se envió a la primera línea de defensa para revisión, ajustes y aprobación. Se espera publicación de versión actualzada en el mes de mayo de 2023</t>
  </si>
  <si>
    <t>Desarrollar una matriz de seguimiento</t>
  </si>
  <si>
    <r>
      <t xml:space="preserve">El riesgo se materializo: No.
El riesgo se mantiene.
Evidencia de la ejecución de los controles se puede observar en el siguiente link: 
</t>
    </r>
    <r>
      <rPr>
        <u/>
        <sz val="11"/>
        <color theme="10"/>
        <rFont val="Arial"/>
        <family val="2"/>
        <scheme val="minor"/>
      </rPr>
      <t xml:space="preserve">https://drive.google.com/drive/folders/1BT0aSpRunruhaNnvtiTLRRGJkHdMgUVf </t>
    </r>
  </si>
  <si>
    <r>
      <t>Control 1</t>
    </r>
    <r>
      <rPr>
        <sz val="12"/>
        <color rgb="FF000000"/>
        <rFont val="Arial Narrow"/>
        <family val="2"/>
      </rPr>
      <t>: Los(as) funcionarios(as) y/o contratistas designados por SAF-Gestión Documental diligenciarán el formato de consulta y préstamo de documentos y expedientes para el adecuado control de la información de manera mensual, de acuerdo con el procedimiento de consulta y préstamos de documentos de archivo.</t>
    </r>
  </si>
  <si>
    <t>Cerrado</t>
  </si>
  <si>
    <t xml:space="preserve">El riesgo se materializó: No.
El riesgo se mantiene.
Evidencia de la ejecución de los controles:
*Matriz de Seguimiento de Préstamos Documentales
*Plan de Trabajo de Organización y Clasificación 2023
</t>
  </si>
  <si>
    <t xml:space="preserve">La OAPTI revisó el reporte descrito por la primera línea de defensa para el periodo enero-abril de 2023, evidenciando la ejecución de los controles de acuerdo con los soportes presentados. El 27 de abril de 2023 la OAPTI concertó mesas de trabajo en las que se revisaron los riesgos y controles del proceso. Se incluyen campos para complementar el control y se hace diferencia entre plan de acción y control, también se realiza actualización de planes de acción para la vigencia 2023.
El mapa de riesgos de corrupción con los cambios preliminares se envió a la primera línea de defensa para revisión, ajustes y aprobación. Se espera publicación de versión actualizada en el mes de mayo de 2023
</t>
  </si>
  <si>
    <r>
      <t>Control 2</t>
    </r>
    <r>
      <rPr>
        <sz val="12"/>
        <color rgb="FF000000"/>
        <rFont val="Arial Narrow"/>
        <family val="2"/>
      </rPr>
      <t>: El funcionario(a) o contratista conservador designado de SAF-Gestión Documental garantizará la conservación en el archivo de gestión centralizado y central de manera semestral, de acuerdo con la implementación de las estrategias definidas en el Sistema Integrado de Conservación -SIC</t>
    </r>
  </si>
  <si>
    <t>Abierto</t>
  </si>
  <si>
    <t xml:space="preserve">El riesgo se materializó: No.
El riesgo se mantiene.
Evidencia de la ejecución de los controles:
* Esta evidencia no se adjunta, toda vez que la frecuencia de su poducción es semestral, la evidencia serán dos informes: "Informe semestral de implementación del SIC" proyectado para el 22 de junio y 27 de noviembre. Sin embargo se adjutan las evidencias de la implementación de las estrategias determinadas en el SIC, así: estrategias 2, 3, 4, 5 y 7.
* Plan de Trabajo de Organización y Clasificación 2023
</t>
  </si>
  <si>
    <r>
      <t>Control 1</t>
    </r>
    <r>
      <rPr>
        <sz val="12"/>
        <color rgb="FF000000"/>
        <rFont val="Arial Narrow"/>
        <family val="2"/>
      </rPr>
      <t>: El Contratista Profesional hará el seguimiento diario a través del sistema para la gestión de peticiones ciudadanas Bogotá te escucha</t>
    </r>
  </si>
  <si>
    <t>SAF- Servicio a la Ciudadanía</t>
  </si>
  <si>
    <r>
      <t xml:space="preserve">Control 2: </t>
    </r>
    <r>
      <rPr>
        <sz val="12"/>
        <color rgb="FF000000"/>
        <rFont val="Arial Narrow"/>
        <family val="2"/>
      </rPr>
      <t>Elaboración de piezas y divulgación por correo electrónico a toda la comunidad institucional</t>
    </r>
  </si>
  <si>
    <r>
      <t xml:space="preserve">Control 1 </t>
    </r>
    <r>
      <rPr>
        <sz val="12"/>
        <color rgb="FF000000"/>
        <rFont val="Arial Narrow"/>
        <family val="2"/>
      </rPr>
      <t>: El desginado por la unidad de gestión realiza el diligenciamiento adecuado del formato salida de bienes devolutivos, consumo controlado y consumo</t>
    </r>
  </si>
  <si>
    <t>ModeradoFuerte</t>
  </si>
  <si>
    <t>El riesgo se materializo: No 
Si: Acciones tomadas
El riesgo se mantiene. 
Evidencia de la ejecución de los controles, correos electrónicos enviados de enero a abril 2023 con las alertas prevnetivas.</t>
  </si>
  <si>
    <t>La OAPTI revisó el reporte descrito por la primera línea de defensa para el periodo enero-abril de 2023, evidenciando la ejecución de los controles de acuerdo con los soportes presentados. 
Para el mes de mayo se tiene programada mesa de trabajo para actualizar controles de acuerdo con los requerimientos de la guía de administración de riesgos del DAFP, así como la actualización de planes de acción para la vigencia 2023.</t>
  </si>
  <si>
    <t>El riesgo se materializo No
Si: Acciones tomadas
El riesgo se mantiene.
Evidencia de la ejecución de los controles, durante el primer trimestre de 2023 se realizo una capacitación sobre la Directiva 01 -2021 al equipo de Relacionamiento con la Ciudadanía, sobre las rutas para la gestión de denuncias de posibles actos de corrupción en el Idartes, se relaciona el número de radicado Orfeo y se carga la presentación en PDF. Radicado Orfeo 20234500167163</t>
  </si>
  <si>
    <t>Causa directa: Lineamientos para la contratación por prestación de servicios, con limitadas herramientas de consolidación y definición especifica de los roles del programa Nidos para la gestión contractual. 
Causa indirtecta: Oferta limitada de talento humano con perfiles para el trabajo con niños de primera infancia, desde las direferentes disciplinas del arte.</t>
  </si>
  <si>
    <t>Control 1: Establecer la matriz de los roles y perfiles con las especificaciones exigidas por el programa Nidos para la contratación, de acuerdo con las necesidades contractuales de la entidad.</t>
  </si>
  <si>
    <t>ImprobableModerado</t>
  </si>
  <si>
    <r>
      <t xml:space="preserve">- Generar una divulgación en los diferentes medios de comunicación del programa, sobre las convocatorias para hacer parte del equipo de Nidos y asi ampliar el banco de hojas de vida.
El siguiente es el link que se creo para que las personas interesadas apliquen, envien su CV y trabajen con Nidos 
👉🏽 </t>
    </r>
    <r>
      <rPr>
        <u/>
        <sz val="11"/>
        <color theme="10"/>
        <rFont val="Arial"/>
        <family val="2"/>
        <scheme val="minor"/>
      </rPr>
      <t>https://bit.ly/MiHdVEnNidos</t>
    </r>
  </si>
  <si>
    <t>Las acciones en la vigencia del 2022 se dió cumplimeto a lo establecido, por otra parte se ajusto una nueva acción en la divulgación de convocatorias para las CV de las personas que quieran ser parte del programa de Nidos</t>
  </si>
  <si>
    <t>Favorecimiento de los artistas en la subcontratación por parte de las ESAL generados en los convenios de asociación</t>
  </si>
  <si>
    <t>Control 1: Establecer un seguimiento aleatoreo a los artistas inscritos en el banco de propuetas y vinculados atraves de la ESAL por medio de encuesta.</t>
  </si>
  <si>
    <t>DébilModerado</t>
  </si>
  <si>
    <t>Ampliar el control y grupo objetivo
Aplicar nuevo instrumento a los artistas vinculados al programa mediante el convenio de asociaciòn 
Acompañar por parte del responsable al asociado, en la implementación de la encuesta al terminar contrato del 2022</t>
  </si>
  <si>
    <t>Realizar un control y seguimiento a la nueva contratación de artistas por parte del asociado, mediante la implementación de encuesta aleatoria para la identificación del posible riesgo de corrupción</t>
  </si>
  <si>
    <t>Responsable
Equipo administrativo Culturas en Común</t>
  </si>
  <si>
    <t>Se creo el instrumento de encuesta para su aplicación a los artistas vinculados atraves del convenio de asociación al finalizar viegencia 2022</t>
  </si>
  <si>
    <t>El riesgo se materializo No
El riesgo se mantiene, con el fin de validar en mesa de trabajo con OAP-TIC los nuevos controles 
Evidencia de la ejecución de los controles.
Soportes:https://drive.google.com/drive/folders/1TAz87zhXbQ4vfkfzDKxQ6z70wC63zYrZ?usp=share_link</t>
  </si>
  <si>
    <t>Posibilidad de recibir dadivas con el fin de favorecer en la asignación de espacios públicos para el aprovechamiento económico de artistas - PAES</t>
  </si>
  <si>
    <t>Además de los controles establecidos en documentos que evidencian la trazabilidad del cumplimiento sobre los permisos emitidos, se hace necesario reforzar las acciones pedagógicas al interior del equipo mediante una capacitación periódica.</t>
  </si>
  <si>
    <t>Control 1: El profesional designado por la Gerencia de Artes Audiovisuales realiza la verificación del recálculo del valor a pagar según los criterios de la solcitud y sus aprobaciones por parte de las entidades, mediante una matriz formulada, aplicando de manera aleatoria mínimo al 20% de las solicitudes mensuales.</t>
  </si>
  <si>
    <t>ModeradoModerado</t>
  </si>
  <si>
    <r>
      <t>Plan de Acción 1:</t>
    </r>
    <r>
      <rPr>
        <sz val="12"/>
        <color rgb="FF000000"/>
        <rFont val="Arial Narrow"/>
        <family val="2"/>
      </rPr>
      <t xml:space="preserve"> Asignación de roles de verificación en el sistmea de información, de acuerdo con las solicitudes y requerimientos hechos a la plataforma SUMA+ (Módulo de Filmaciones), con la finalidad de obtener alertas de los cambios que generan las solicitudes y los recálculos para intrucciones de pago. 
</t>
    </r>
    <r>
      <rPr>
        <b/>
        <sz val="12"/>
        <color rgb="FF000000"/>
        <rFont val="Arial Narrow"/>
        <family val="2"/>
      </rPr>
      <t>Plan de Acción 2:</t>
    </r>
    <r>
      <rPr>
        <sz val="12"/>
        <color rgb="FF000000"/>
        <rFont val="Arial Narrow"/>
        <family val="2"/>
      </rPr>
      <t xml:space="preserve"> Realización de una capacitación con el equipo de gestores PUFA, para reforzar los conocimientos de las diferentes variables a identificar y aplicar en las solicitudes PUFA, mediante la plataforma SUMA, con el objetivo de afianzar la metodología y correcta aplicación de las variables. </t>
    </r>
  </si>
  <si>
    <t>El riesgo se materializo (Si/No)
Si: Acciones tomadas
El riesgo se mantiene, se modifica o elimina..
Evidencia de la ejecución de los controles.
El riesgo no se matetrializó y se siguen la acciones programadas para evitar la materialización del mismo. Se esta revisando en mesa de trabajo con la OAP el riesgo se cerro en el 2022</t>
  </si>
  <si>
    <t xml:space="preserve">
La OAPTI revisó el reporte descrito por la primera línea de defensa para el periodo enero-abril de 2023, evidenciando la ejecución de los controles de acuerdo con los soportes presentados. Se tiene programada mesa de trabajo la primera semana de mayo para revisar los riesgos y controles del proceso, con el fin de incluir campos para complementar el control actualizar los planes de acción para la vigencia 2023.</t>
  </si>
  <si>
    <r>
      <t xml:space="preserve">El rieso no se materializó y se realizaron las acciones de control mediante la revisión y trámite de los formatos de salida de bienes devolutivos, consumo controlado y consumo durante el primer cuatrimestre del 2023.
En total se revisaron y tramitaron 339 formatos de salida de bienes devolutivos, consumo controlado y consumo, los cuales pueden ser consultados en el siguiente enlace:
</t>
    </r>
    <r>
      <rPr>
        <u/>
        <sz val="11"/>
        <color theme="10"/>
        <rFont val="Arial"/>
        <family val="2"/>
        <scheme val="minor"/>
      </rPr>
      <t>https://drive.google.com/drive/folders/1oG_iuAoGuPAgER4EJQRnc6184rwPTRzy?usp=share_link</t>
    </r>
  </si>
  <si>
    <t xml:space="preserve">La OAPTI revisó el reporte descrito por la primera línea de defensa para el periodo enero-abril de 2023, evidenciando la ejecución de los controles de acuerdo con los soportes presentados. 
Para el mes de mayo se tiene programada mesa de trabajo para actualizar controles de acuerdo con los requerimientos de la guía de administración de riesgos del DAFP, así como la actualización de planes de acción para la vigencia 2023.
</t>
  </si>
  <si>
    <t>ImprobableFuerte</t>
  </si>
  <si>
    <t>El riesgo No se se materializó, para este cuatrimestre. 
En reuniones y asesora con la OAPTI los dias 5 y 11 de abril de 2023, se modifica el riesgo y los controles para ser implementado en el segundo cuatrimestre de la vigencia.
En este primer cuatrimestre no se programó auditoría en el plan anual de auditoría,asi mismo, el procedimiento de auditorías internas de gestión, por lo tanto no procede el control definido en este formato.</t>
  </si>
  <si>
    <t xml:space="preserve">La OAPTI revisó el reporte descrito por la primera línea de defensa para el periodo enero-abril de 2023, evidenciando la ejecución de los controles de acuerdo con los soportes presentados. Los días 5 y 11 de abril de 2023 la OAPTI concertó mesas de trabajo en las que se revisaron los riesgos y controles del proceso. Se incluyen campos para complementar el control y se hace diferencia entre plan de acción y control, también se realiza actualización de planes de acción para la vigencia 2023.
El mapa de riesgos con los cambios preliminares se envió a la primera línea de defensa para revisión, ajustes y aprobación. Se espera publicación de versión actualizada en el mes de mayo de 2023
</t>
  </si>
  <si>
    <t>El riesgo No se se materializó, para esta vigencia 
En reuniones y asesoría con la OAPTI los dias 5 y 11 de abril de 2023, se modifica el riesgo y los controles para ser implementado en el segundo cuatrimestre de la vigencia.
En este primer cuatrimestre no se programó auditoría en el plan anual de auditoría,asi mismo,existe un nuevo procedimiento de auditorías internas de gestión que esta en aprobación por parte de la OAPTI, por lo tanto, no procede el control definido en este formato.</t>
  </si>
  <si>
    <t>Propender por el establecimiento de relaciones laborales y contractuales armónicas colaborativas y constructivas en el equipo de trabajo que refuercen su compromiso, identidad y convicción frente a la labor desarrollada en la entidad.</t>
  </si>
  <si>
    <t>Debilidad en fases de revisión de los expedientes, en relación con el fondo, la forma y la decisión a tomar.</t>
  </si>
  <si>
    <t>Rara vezFuerte</t>
  </si>
  <si>
    <t>El riesgo NO se materializo
Dutrante el primer cuatrimestre de la vigencia 2023 (enero-abril), se efectuaron tres reuniones al interior de la OCDI, en la que participaron tres niveles del empleo a saber: la jefe de la oficina disciplinaria, las dos profesionales y una auxiliar adminsitrativa, en donde se efectuó la revisión de los expedientes vigentes en cuanto a fondo y forma, producto de las cuales se produjeron tres actas con los siguientes radicados: en febrero con radicado No. 20234010202113, en marzo con radicado No. 20234010149613 y en abril con radicado No. 20234010198483</t>
  </si>
  <si>
    <t xml:space="preserve">La OAPTI revisó el reporte descrito por la primera línea de defensa para el periodo enero-abril de 2023, evidenciando la ejecución de los controles de acuerdo con los soportes presentados. El 14 de abril de 2023 la OAPTI concertó mesa de trabajo en las que se revisaron los riesgos y controles del proceso. Se incluyen campos para complementar el control y se hace diferencia entre plan de acción y control, también se realiza actualización de planes de acción para la vigencia 2023.
El mapa de riesgos con los cambios preliminares se envió a la primera línea de defensa para revisión, ajustes y aprobación. Se espera publicación de versión actualizada en el mes de mayo de 2023
</t>
  </si>
  <si>
    <t xml:space="preserve">En el monitoreo realizado por el Área de Control Interno no se evidencia que en este periodo de tiempo (enero-abril 2023) la OAPTI verificara  la  materialización del riesgo, así mismo, se reitera  la recomendación de revisar la descripción del riesgo y del control dado que no está acorde con la guía de administración  del riesgo y el diseño de controles en entidades públicas versión 6. </t>
  </si>
  <si>
    <r>
      <t xml:space="preserve">El riesgo se materializo (Si/No)
Si: Acciones tomadas
El riesgo se mantiene, se modifica o elimina..
Evidencia de la ejecución de los controles.
El riesgo no se materializó y los controles proyectados s ellevaron a cabo la asignación de espacios se realiza a través del siguiente link: </t>
    </r>
    <r>
      <rPr>
        <u/>
        <sz val="11"/>
        <color theme="10"/>
        <rFont val="Arial"/>
        <family val="2"/>
        <scheme val="minor"/>
      </rPr>
      <t>https://paes.gov.co/. Se están proyectando mesas de trabajo para verificar si el riesgo se mantiene o se modifica.</t>
    </r>
  </si>
  <si>
    <t>La OAPTI revisó el reporte descrito por la primera línea de defensa para el periodo enero-abril de 2023, evidenciando la ejecución de los controles de acuerdo con los soportes presentados. Se tiene programada mesa de trabajo la primera semana de mayo para revisar los riesgos y controles del proceso, con el fin de incluir campos para complementar el control actualizar los planes de acción para la vigencia 2023.</t>
  </si>
  <si>
    <t xml:space="preserve">Subdirección Administrativa y Financiera
</t>
  </si>
  <si>
    <t xml:space="preserve">No se tienen observaciones al proceso </t>
  </si>
  <si>
    <t>En el monitoreo realizado por el Área de Control Interno no se evidencia que en este periodo de tiempo (enero-abril 2023) la OAPTI verificara  la  materialización del riesgo, así mismo, se reitera  la recomendación de revisar la descripción del riesgo y del control dado que no está acorde con la guía de administración  del riesgo y el diseño de controles en entidades públicas versión 6.</t>
  </si>
  <si>
    <r>
      <t xml:space="preserve">El riesgo se materializo: No
El riesgo se mantiene con el fin de validar en mesa de trabajo con OAP-TIC los nuevos controles 
Evidencia de la ejecución de los controles: infromación de CV cargada en el link </t>
    </r>
    <r>
      <rPr>
        <u/>
        <sz val="12"/>
        <rFont val="Arial Narrow"/>
        <family val="2"/>
      </rPr>
      <t xml:space="preserve">https://bit.ly/MiHdVEnNidos
</t>
    </r>
    <r>
      <rPr>
        <sz val="12"/>
        <rFont val="Arial Narrow"/>
        <family val="2"/>
      </rPr>
      <t xml:space="preserve">Soportes: </t>
    </r>
    <r>
      <rPr>
        <u/>
        <sz val="12"/>
        <rFont val="Arial Narrow"/>
        <family val="2"/>
      </rPr>
      <t>https://drive.google.com/drive/folders/1-7FA_cKhkX14jxm-OfhMA9dAigK4AKLL?usp=share_link</t>
    </r>
  </si>
  <si>
    <t>En el monitoreo realizado por el Área de Control Interno no se evidencia que en este periodo de tiempo (enero-abril 2023) la OAPTI reportara  la  materialización del riesgo y/o las evidencias de los controles que informa la primera linea.</t>
  </si>
  <si>
    <t xml:space="preserve">En el monitoreo realizado por el Área de Control Interno no se evidencia que en este periodo de tiempo (enero-abril 2023) la OAPTI reportara  la  materialización del riesgo, así mismo, se reitera la recomendación de revisar la descripción del riesgo y del control dado que no está acorde con la guía de administración  del riesgo y el diseño de controles en entidades públicas versión 6.  </t>
  </si>
  <si>
    <t>En el monitoreo realizado por el Área de Control Interno no se evidencia que en este periodo de tiempo (enero-abril 2023) la OAPTI reportara  la  materialización del riesgo, así mismo, se reitera  la recomendación de revisar la descripción del riesgo y del control dado que no está acorde con la guía de administración  del riesgo y el diseño de controles en entidades públicas versión 6. Se evidencian errores en la formulacion del mapa de riesgos para este proceso.</t>
  </si>
  <si>
    <t>En el monitoreo realizado por el Área de Control Interno no se evidencia que en este periodo de tiempo (enero-abril 2023) la OAPTI reportara la  materialización del riesgo.</t>
  </si>
  <si>
    <t xml:space="preserve">En el monitoreo realizado por el Área de Control Interno no se evidencia que en este periodo de tiempo (enero-abril 2023) la OAPTI reportara  la  materialización del riesgo, así mismo, se reitera  la recomendación de revisar la descripción del riesgo y del control dado que no está acorde con la guía de administración  del riesgo y el diseño de controles en entidades públicas versión 6. </t>
  </si>
  <si>
    <t>En el monitoreo realizado por el Área de Control Interno no se evidencia que en este periodo de tiempo (enero-abril 2023) la OAPTI verificara  la  materialización del riesgo, así mismo, se reitera  la recomendación de revisar la descripción del riesgo y del control dado que no está acorde con la guía de administración  del riesgo y el diseño de controles en entidades públicas versión 6. Se evidencian errores en la formulación del mapa de riesgos para este proceso.</t>
  </si>
  <si>
    <t>Segunda Línea de Defensa
Autoevaluación</t>
  </si>
  <si>
    <t xml:space="preserve">                   Tercera Línea de Defensa                      Monitoreo
Fecha de publicación: mayo 15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</si>
</sst>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_-;\-* #,##0_-;_-* &quot;-&quot;??_-;_-@"/>
    <numFmt numFmtId="165" formatCode="dd\-mm\-yyyy"/>
    <numFmt numFmtId="166" formatCode="dd/mm/yyyy"/>
    <numFmt numFmtId="167" formatCode="mmmm&quot; de &quot;yyyy"/>
    <numFmt numFmtId="168" formatCode="_-* #,##0_-;\-* #,##0_-;_-* \-??_-;_-@"/>
    <numFmt numFmtId="169" formatCode="dd\-mmm\-yy"/>
  </numFmts>
  <fonts count="38" x14ac:knownFonts="1">
    <font>
      <sz val="11"/>
      <color theme="1"/>
      <name val="Arial"/>
      <scheme val="minor"/>
    </font>
    <font>
      <sz val="11"/>
      <color theme="1"/>
      <name val="Arial"/>
      <family val="2"/>
      <scheme val="minor"/>
    </font>
    <font>
      <sz val="11"/>
      <color theme="1"/>
      <name val="Arial"/>
      <family val="2"/>
      <scheme val="minor"/>
    </font>
    <font>
      <sz val="12"/>
      <color theme="1"/>
      <name val="Arial Narrow"/>
    </font>
    <font>
      <sz val="11"/>
      <name val="Arial"/>
    </font>
    <font>
      <b/>
      <sz val="12"/>
      <color theme="1"/>
      <name val="Arial Narrow"/>
    </font>
    <font>
      <b/>
      <sz val="11"/>
      <color theme="1"/>
      <name val="Arial"/>
    </font>
    <font>
      <b/>
      <sz val="10"/>
      <color theme="1"/>
      <name val="Arial Narrow"/>
    </font>
    <font>
      <b/>
      <sz val="11"/>
      <color theme="1"/>
      <name val="Arial Narrow"/>
    </font>
    <font>
      <b/>
      <sz val="14"/>
      <color theme="1"/>
      <name val="Arial Narrow"/>
    </font>
    <font>
      <sz val="9"/>
      <color theme="1"/>
      <name val="Arial Narrow"/>
    </font>
    <font>
      <sz val="10"/>
      <color theme="1"/>
      <name val="Arial Narrow"/>
    </font>
    <font>
      <sz val="12"/>
      <color rgb="FFFF0000"/>
      <name val="Arial Narrow"/>
    </font>
    <font>
      <sz val="11"/>
      <color theme="1"/>
      <name val="Arial"/>
    </font>
    <font>
      <u/>
      <sz val="12"/>
      <color theme="1"/>
      <name val="Arial Narrow"/>
    </font>
    <font>
      <sz val="12"/>
      <color rgb="FF000000"/>
      <name val="Arial Narrow"/>
    </font>
    <font>
      <b/>
      <sz val="11"/>
      <color theme="1"/>
      <name val="Calibri"/>
    </font>
    <font>
      <sz val="11"/>
      <color theme="1"/>
      <name val="Calibri"/>
    </font>
    <font>
      <b/>
      <sz val="12"/>
      <color rgb="FF00000A"/>
      <name val="Arial Narrow"/>
    </font>
    <font>
      <sz val="12"/>
      <color rgb="FF00000A"/>
      <name val="Arial Narrow"/>
    </font>
    <font>
      <b/>
      <sz val="12"/>
      <color rgb="FF000000"/>
      <name val="Arial Narrow"/>
    </font>
    <font>
      <sz val="11"/>
      <color theme="1"/>
      <name val="Arial"/>
      <scheme val="minor"/>
    </font>
    <font>
      <sz val="11"/>
      <color theme="1"/>
      <name val="Arial Narrow"/>
    </font>
    <font>
      <u/>
      <sz val="12"/>
      <color rgb="FF000000"/>
      <name val="Arial Narrow"/>
    </font>
    <font>
      <u/>
      <sz val="12"/>
      <color rgb="FF1155CC"/>
      <name val="Arial Narrow"/>
    </font>
    <font>
      <i/>
      <sz val="12"/>
      <color rgb="FF000000"/>
      <name val="Arial Narrow"/>
    </font>
    <font>
      <u/>
      <sz val="11"/>
      <color theme="10"/>
      <name val="Arial"/>
      <scheme val="minor"/>
    </font>
    <font>
      <sz val="12"/>
      <color theme="1"/>
      <name val="Arial Narrow"/>
      <family val="2"/>
    </font>
    <font>
      <sz val="12"/>
      <color rgb="FF000000"/>
      <name val="Arial Narrow"/>
      <family val="2"/>
    </font>
    <font>
      <u/>
      <sz val="11"/>
      <color theme="10"/>
      <name val="Arial"/>
      <family val="2"/>
      <scheme val="minor"/>
    </font>
    <font>
      <b/>
      <sz val="12"/>
      <color rgb="FF000000"/>
      <name val="Arial Narrow"/>
      <family val="2"/>
    </font>
    <font>
      <sz val="13"/>
      <color theme="1"/>
      <name val="Arial Narrow"/>
      <family val="2"/>
    </font>
    <font>
      <sz val="14"/>
      <color theme="1"/>
      <name val="Arial Narrow"/>
      <family val="2"/>
    </font>
    <font>
      <sz val="12"/>
      <color rgb="FFFF0000"/>
      <name val="Arial Narrow"/>
      <family val="2"/>
    </font>
    <font>
      <b/>
      <sz val="14"/>
      <color theme="1"/>
      <name val="Arial Narrow"/>
      <family val="2"/>
    </font>
    <font>
      <sz val="12"/>
      <name val="Arial Narrow"/>
      <family val="2"/>
    </font>
    <font>
      <u/>
      <sz val="12"/>
      <name val="Arial Narrow"/>
      <family val="2"/>
    </font>
    <font>
      <sz val="12"/>
      <name val="Arial"/>
      <family val="2"/>
    </font>
  </fonts>
  <fills count="21">
    <fill>
      <patternFill patternType="none"/>
    </fill>
    <fill>
      <patternFill patternType="gray125"/>
    </fill>
    <fill>
      <patternFill patternType="solid">
        <fgColor rgb="FFF7CAAC"/>
        <bgColor rgb="FFF7CAAC"/>
      </patternFill>
    </fill>
    <fill>
      <patternFill patternType="solid">
        <fgColor rgb="FF9CC2E5"/>
        <bgColor rgb="FF9CC2E5"/>
      </patternFill>
    </fill>
    <fill>
      <patternFill patternType="solid">
        <fgColor rgb="FFC5E0B3"/>
        <bgColor rgb="FFC5E0B3"/>
      </patternFill>
    </fill>
    <fill>
      <patternFill patternType="solid">
        <fgColor rgb="FFFFC000"/>
        <bgColor rgb="FFFFC000"/>
      </patternFill>
    </fill>
    <fill>
      <patternFill patternType="solid">
        <fgColor theme="0"/>
        <bgColor theme="0"/>
      </patternFill>
    </fill>
    <fill>
      <patternFill patternType="solid">
        <fgColor rgb="FF92D050"/>
        <bgColor rgb="FF92D050"/>
      </patternFill>
    </fill>
    <fill>
      <patternFill patternType="solid">
        <fgColor rgb="FFFF0000"/>
        <bgColor rgb="FFFF0000"/>
      </patternFill>
    </fill>
    <fill>
      <patternFill patternType="solid">
        <fgColor rgb="FFFFFF00"/>
        <bgColor rgb="FFFFFF00"/>
      </patternFill>
    </fill>
    <fill>
      <patternFill patternType="solid">
        <fgColor rgb="FFFFFFFF"/>
        <bgColor rgb="FFFFFFFF"/>
      </patternFill>
    </fill>
    <fill>
      <patternFill patternType="solid">
        <fgColor rgb="FF00B050"/>
        <bgColor rgb="FF00B050"/>
      </patternFill>
    </fill>
    <fill>
      <patternFill patternType="solid">
        <fgColor rgb="FFFFF2CC"/>
        <bgColor rgb="FFFFF2CC"/>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FFFFFF"/>
        <bgColor indexed="64"/>
      </patternFill>
    </fill>
    <fill>
      <patternFill patternType="solid">
        <fgColor rgb="FF92D050"/>
        <bgColor indexed="64"/>
      </patternFill>
    </fill>
    <fill>
      <patternFill patternType="solid">
        <fgColor rgb="FF00B050"/>
        <bgColor indexed="64"/>
      </patternFill>
    </fill>
    <fill>
      <patternFill patternType="solid">
        <fgColor theme="9" tint="0.39997558519241921"/>
        <bgColor indexed="64"/>
      </patternFill>
    </fill>
    <fill>
      <patternFill patternType="solid">
        <fgColor theme="9" tint="0.59999389629810485"/>
        <bgColor indexed="64"/>
      </patternFill>
    </fill>
  </fills>
  <borders count="4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top style="medium">
        <color rgb="FF000000"/>
      </top>
      <bottom/>
      <diagonal/>
    </border>
    <border>
      <left style="medium">
        <color rgb="FFFFD966"/>
      </left>
      <right style="medium">
        <color rgb="FFFFD966"/>
      </right>
      <top style="medium">
        <color rgb="FFFFD966"/>
      </top>
      <bottom style="thick">
        <color rgb="FFFFD966"/>
      </bottom>
      <diagonal/>
    </border>
    <border>
      <left/>
      <right style="medium">
        <color rgb="FFFFD966"/>
      </right>
      <top style="medium">
        <color rgb="FFFFD966"/>
      </top>
      <bottom style="thick">
        <color rgb="FFFFD966"/>
      </bottom>
      <diagonal/>
    </border>
    <border>
      <left style="medium">
        <color rgb="FFFFD966"/>
      </left>
      <right style="medium">
        <color rgb="FFFFD966"/>
      </right>
      <top/>
      <bottom/>
      <diagonal/>
    </border>
    <border>
      <left/>
      <right style="medium">
        <color rgb="FFFFD966"/>
      </right>
      <top/>
      <bottom/>
      <diagonal/>
    </border>
    <border>
      <left style="medium">
        <color rgb="FFFFD966"/>
      </left>
      <right style="medium">
        <color rgb="FFFFD966"/>
      </right>
      <top style="thick">
        <color rgb="FFFFD966"/>
      </top>
      <bottom/>
      <diagonal/>
    </border>
    <border>
      <left/>
      <right style="medium">
        <color rgb="FFFFD966"/>
      </right>
      <top/>
      <bottom style="medium">
        <color rgb="FFFFD966"/>
      </bottom>
      <diagonal/>
    </border>
    <border>
      <left style="medium">
        <color rgb="FFFFD966"/>
      </left>
      <right style="medium">
        <color rgb="FFFFD966"/>
      </right>
      <top/>
      <bottom style="medium">
        <color rgb="FFFFD966"/>
      </bottom>
      <diagonal/>
    </border>
    <border>
      <left style="medium">
        <color rgb="FFFFD966"/>
      </left>
      <right style="medium">
        <color rgb="FFFFD966"/>
      </right>
      <top/>
      <bottom/>
      <diagonal/>
    </border>
    <border>
      <left/>
      <right style="medium">
        <color rgb="FFFFD966"/>
      </right>
      <top/>
      <bottom style="medium">
        <color rgb="FFFFD966"/>
      </bottom>
      <diagonal/>
    </border>
    <border>
      <left style="medium">
        <color rgb="FFFFD966"/>
      </left>
      <right style="medium">
        <color rgb="FFFFD966"/>
      </right>
      <top/>
      <bottom style="medium">
        <color rgb="FFFFD966"/>
      </bottom>
      <diagonal/>
    </border>
    <border>
      <left style="medium">
        <color rgb="FFFFD966"/>
      </left>
      <right style="medium">
        <color rgb="FFFFD966"/>
      </right>
      <top style="medium">
        <color rgb="FFFFD966"/>
      </top>
      <bottom/>
      <diagonal/>
    </border>
    <border>
      <left/>
      <right style="medium">
        <color rgb="FFFFD966"/>
      </right>
      <top/>
      <bottom/>
      <diagonal/>
    </border>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000000"/>
      </left>
      <right style="medium">
        <color rgb="FF000000"/>
      </right>
      <top/>
      <bottom/>
      <diagonal/>
    </border>
    <border>
      <left style="medium">
        <color rgb="FF000000"/>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26" fillId="0" borderId="0" applyNumberFormat="0" applyFill="0" applyBorder="0" applyAlignment="0" applyProtection="0"/>
  </cellStyleXfs>
  <cellXfs count="227">
    <xf numFmtId="0" fontId="0" fillId="0" borderId="0" xfId="0" applyFont="1" applyAlignment="1"/>
    <xf numFmtId="0" fontId="5" fillId="0" borderId="7" xfId="0" applyFont="1" applyBorder="1" applyAlignment="1">
      <alignment vertical="center"/>
    </xf>
    <xf numFmtId="0" fontId="3" fillId="0" borderId="0" xfId="0" applyFont="1" applyAlignment="1">
      <alignment horizontal="left" vertical="center"/>
    </xf>
    <xf numFmtId="0" fontId="13" fillId="0" borderId="7" xfId="0" applyFont="1" applyBorder="1" applyAlignment="1">
      <alignment wrapText="1"/>
    </xf>
    <xf numFmtId="0" fontId="16" fillId="0" borderId="0" xfId="0" applyFont="1"/>
    <xf numFmtId="0" fontId="17" fillId="0" borderId="0" xfId="0" applyFont="1"/>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6" fillId="0" borderId="0" xfId="0" applyFont="1"/>
    <xf numFmtId="0" fontId="13" fillId="0" borderId="0" xfId="0" applyFont="1"/>
    <xf numFmtId="0" fontId="15" fillId="12" borderId="20" xfId="0" applyFont="1" applyFill="1" applyBorder="1" applyAlignment="1">
      <alignment vertical="center" wrapText="1"/>
    </xf>
    <xf numFmtId="0" fontId="15" fillId="12" borderId="21" xfId="0" applyFont="1" applyFill="1" applyBorder="1" applyAlignment="1">
      <alignment vertical="center" wrapText="1"/>
    </xf>
    <xf numFmtId="0" fontId="19" fillId="12" borderId="23" xfId="0" applyFont="1" applyFill="1" applyBorder="1" applyAlignment="1">
      <alignment vertical="center" wrapText="1"/>
    </xf>
    <xf numFmtId="0" fontId="15" fillId="12" borderId="24" xfId="0" applyFont="1" applyFill="1" applyBorder="1" applyAlignment="1">
      <alignment vertical="center" wrapText="1"/>
    </xf>
    <xf numFmtId="0" fontId="15" fillId="12" borderId="23" xfId="0" applyFont="1" applyFill="1" applyBorder="1" applyAlignment="1">
      <alignment horizontal="left" vertical="center" wrapText="1"/>
    </xf>
    <xf numFmtId="0" fontId="19" fillId="12" borderId="20" xfId="0" applyFont="1" applyFill="1" applyBorder="1" applyAlignment="1">
      <alignment vertical="center" wrapText="1"/>
    </xf>
    <xf numFmtId="0" fontId="15" fillId="0" borderId="26" xfId="0" applyFont="1" applyBorder="1" applyAlignment="1">
      <alignment vertical="center" wrapText="1"/>
    </xf>
    <xf numFmtId="0" fontId="15" fillId="0" borderId="27" xfId="0" applyFont="1" applyBorder="1" applyAlignment="1">
      <alignment vertical="center" wrapText="1"/>
    </xf>
    <xf numFmtId="0" fontId="19" fillId="0" borderId="26" xfId="0" applyFont="1" applyBorder="1" applyAlignment="1">
      <alignment vertical="center" wrapText="1"/>
    </xf>
    <xf numFmtId="0" fontId="15" fillId="0" borderId="26" xfId="0" applyFont="1" applyBorder="1" applyAlignment="1">
      <alignment horizontal="left" vertical="center" wrapText="1"/>
    </xf>
    <xf numFmtId="0" fontId="15" fillId="0" borderId="29" xfId="0" applyFont="1" applyBorder="1" applyAlignment="1">
      <alignment vertical="center" wrapText="1"/>
    </xf>
    <xf numFmtId="0" fontId="15" fillId="12" borderId="23" xfId="0" applyFont="1" applyFill="1" applyBorder="1" applyAlignment="1">
      <alignment vertical="center" wrapText="1"/>
    </xf>
    <xf numFmtId="0" fontId="19" fillId="12" borderId="21" xfId="0" applyFont="1" applyFill="1" applyBorder="1" applyAlignment="1">
      <alignment vertical="center" wrapText="1"/>
    </xf>
    <xf numFmtId="0" fontId="16" fillId="0" borderId="0" xfId="0" applyFont="1" applyAlignment="1">
      <alignment horizontal="center"/>
    </xf>
    <xf numFmtId="0" fontId="17" fillId="0" borderId="0" xfId="0" applyFont="1" applyAlignment="1">
      <alignment vertical="center" wrapText="1"/>
    </xf>
    <xf numFmtId="9" fontId="17" fillId="0" borderId="0" xfId="0" applyNumberFormat="1" applyFont="1" applyAlignment="1">
      <alignment horizontal="center" vertical="center"/>
    </xf>
    <xf numFmtId="0" fontId="17" fillId="7" borderId="30" xfId="0" applyFont="1" applyFill="1" applyBorder="1" applyAlignment="1">
      <alignment vertical="center"/>
    </xf>
    <xf numFmtId="9" fontId="17" fillId="0" borderId="0" xfId="0" applyNumberFormat="1" applyFont="1" applyAlignment="1">
      <alignment wrapText="1"/>
    </xf>
    <xf numFmtId="9" fontId="17" fillId="0" borderId="0" xfId="0" applyNumberFormat="1" applyFont="1"/>
    <xf numFmtId="0" fontId="17" fillId="11" borderId="30" xfId="0" applyFont="1" applyFill="1" applyBorder="1" applyAlignment="1">
      <alignment vertical="center"/>
    </xf>
    <xf numFmtId="0" fontId="17" fillId="9" borderId="30" xfId="0" applyFont="1" applyFill="1" applyBorder="1" applyAlignment="1">
      <alignment vertical="center"/>
    </xf>
    <xf numFmtId="0" fontId="17" fillId="5" borderId="30" xfId="0" applyFont="1" applyFill="1" applyBorder="1" applyAlignment="1">
      <alignment vertical="center"/>
    </xf>
    <xf numFmtId="0" fontId="17" fillId="8" borderId="30" xfId="0" applyFont="1" applyFill="1" applyBorder="1" applyAlignment="1">
      <alignment vertical="center"/>
    </xf>
    <xf numFmtId="0" fontId="17" fillId="0" borderId="0" xfId="0" applyFont="1" applyAlignment="1">
      <alignment wrapText="1"/>
    </xf>
    <xf numFmtId="0" fontId="17" fillId="0" borderId="0" xfId="0" applyFont="1" applyAlignment="1">
      <alignment vertical="center"/>
    </xf>
    <xf numFmtId="0" fontId="13" fillId="0" borderId="7" xfId="0" applyFont="1" applyBorder="1" applyAlignment="1">
      <alignment horizontal="center" vertical="center" wrapText="1"/>
    </xf>
    <xf numFmtId="0" fontId="7" fillId="0" borderId="7" xfId="0" applyFont="1" applyBorder="1" applyAlignment="1">
      <alignment horizontal="left"/>
    </xf>
    <xf numFmtId="0" fontId="13" fillId="0" borderId="7" xfId="0" applyFont="1" applyBorder="1"/>
    <xf numFmtId="0" fontId="13" fillId="0" borderId="0" xfId="0" applyFont="1" applyAlignment="1">
      <alignment wrapText="1"/>
    </xf>
    <xf numFmtId="0" fontId="21" fillId="0" borderId="0" xfId="0" applyFont="1"/>
    <xf numFmtId="0" fontId="13" fillId="0" borderId="0" xfId="0" applyFont="1" applyAlignment="1">
      <alignment horizontal="left"/>
    </xf>
    <xf numFmtId="9" fontId="17" fillId="0" borderId="0" xfId="0" applyNumberFormat="1" applyFont="1" applyAlignment="1">
      <alignment horizontal="left" vertical="center"/>
    </xf>
    <xf numFmtId="0" fontId="27" fillId="0" borderId="33" xfId="0" applyFont="1" applyBorder="1" applyAlignment="1">
      <alignment vertical="center" wrapText="1"/>
    </xf>
    <xf numFmtId="0" fontId="27" fillId="0" borderId="33" xfId="0" applyFont="1" applyBorder="1" applyAlignment="1">
      <alignment horizontal="right" vertical="center" wrapText="1"/>
    </xf>
    <xf numFmtId="0" fontId="27" fillId="17" borderId="33" xfId="0" applyFont="1" applyFill="1" applyBorder="1" applyAlignment="1">
      <alignment vertical="center" wrapText="1"/>
    </xf>
    <xf numFmtId="0" fontId="27" fillId="0" borderId="34" xfId="0" applyFont="1" applyBorder="1" applyAlignment="1">
      <alignment vertical="center" wrapText="1"/>
    </xf>
    <xf numFmtId="0" fontId="27" fillId="0" borderId="34" xfId="0" applyFont="1" applyBorder="1" applyAlignment="1">
      <alignment horizontal="right" vertical="center" wrapText="1"/>
    </xf>
    <xf numFmtId="0" fontId="27" fillId="15" borderId="34" xfId="0" applyFont="1" applyFill="1" applyBorder="1" applyAlignment="1">
      <alignment vertical="center" wrapText="1"/>
    </xf>
    <xf numFmtId="0" fontId="27" fillId="17" borderId="34" xfId="0" applyFont="1" applyFill="1" applyBorder="1" applyAlignment="1">
      <alignment vertical="center" wrapText="1"/>
    </xf>
    <xf numFmtId="0" fontId="27" fillId="16" borderId="34" xfId="0" applyFont="1" applyFill="1" applyBorder="1" applyAlignment="1">
      <alignment vertical="center" wrapText="1"/>
    </xf>
    <xf numFmtId="0" fontId="0" fillId="0" borderId="0" xfId="0" applyFont="1" applyAlignment="1"/>
    <xf numFmtId="0" fontId="3" fillId="0" borderId="37" xfId="0" applyFont="1" applyBorder="1" applyAlignment="1">
      <alignment horizontal="left" vertical="center"/>
    </xf>
    <xf numFmtId="0" fontId="7" fillId="0" borderId="37" xfId="0" applyFont="1" applyBorder="1" applyAlignment="1">
      <alignment horizontal="left" vertical="center"/>
    </xf>
    <xf numFmtId="0" fontId="7" fillId="0" borderId="37" xfId="0" applyFont="1" applyBorder="1" applyAlignment="1">
      <alignment horizontal="center" vertical="center"/>
    </xf>
    <xf numFmtId="0" fontId="5" fillId="0" borderId="37" xfId="0" applyFont="1" applyBorder="1" applyAlignment="1">
      <alignment horizontal="center" vertical="center" wrapText="1"/>
    </xf>
    <xf numFmtId="0" fontId="10" fillId="0" borderId="37" xfId="0" applyFont="1" applyBorder="1" applyAlignment="1">
      <alignment horizontal="left" textRotation="90" wrapText="1"/>
    </xf>
    <xf numFmtId="0" fontId="11" fillId="0" borderId="37" xfId="0" applyFont="1" applyBorder="1" applyAlignment="1">
      <alignment horizontal="left" vertical="center" textRotation="90" wrapText="1"/>
    </xf>
    <xf numFmtId="0" fontId="7" fillId="0" borderId="37" xfId="0" applyFont="1" applyBorder="1" applyAlignment="1">
      <alignment horizontal="center" vertical="center" wrapText="1"/>
    </xf>
    <xf numFmtId="0" fontId="7" fillId="0" borderId="37" xfId="0" applyFont="1" applyBorder="1" applyAlignment="1">
      <alignment horizontal="center" vertical="center" textRotation="90" wrapText="1"/>
    </xf>
    <xf numFmtId="9" fontId="3" fillId="0" borderId="37" xfId="0" applyNumberFormat="1" applyFont="1" applyBorder="1" applyAlignment="1">
      <alignment horizontal="left" vertical="center"/>
    </xf>
    <xf numFmtId="164" fontId="3" fillId="0" borderId="37" xfId="0" applyNumberFormat="1" applyFont="1" applyBorder="1" applyAlignment="1">
      <alignment horizontal="left" vertical="center"/>
    </xf>
    <xf numFmtId="0" fontId="3" fillId="0" borderId="37" xfId="0" applyFont="1" applyBorder="1" applyAlignment="1">
      <alignment vertical="center" wrapText="1"/>
    </xf>
    <xf numFmtId="0" fontId="3" fillId="0" borderId="37" xfId="0" applyFont="1" applyBorder="1" applyAlignment="1">
      <alignment horizontal="left" vertical="center" wrapText="1"/>
    </xf>
    <xf numFmtId="0" fontId="3" fillId="7" borderId="37" xfId="0" applyFont="1" applyFill="1" applyBorder="1" applyAlignment="1">
      <alignment vertical="center" wrapText="1"/>
    </xf>
    <xf numFmtId="0" fontId="3" fillId="0" borderId="37" xfId="0" applyFont="1" applyBorder="1"/>
    <xf numFmtId="0" fontId="3" fillId="6" borderId="37" xfId="0" applyFont="1" applyFill="1" applyBorder="1" applyAlignment="1">
      <alignment vertical="center" wrapText="1"/>
    </xf>
    <xf numFmtId="0" fontId="3" fillId="8" borderId="37" xfId="0" applyFont="1" applyFill="1" applyBorder="1" applyAlignment="1">
      <alignment vertical="center" wrapText="1"/>
    </xf>
    <xf numFmtId="0" fontId="3" fillId="0" borderId="37" xfId="0" applyFont="1" applyBorder="1" applyAlignment="1">
      <alignment horizontal="center" vertical="center" wrapText="1"/>
    </xf>
    <xf numFmtId="0" fontId="12" fillId="0" borderId="37" xfId="0" applyFont="1" applyBorder="1" applyAlignment="1">
      <alignment horizontal="left" vertical="center"/>
    </xf>
    <xf numFmtId="0" fontId="13" fillId="0" borderId="37" xfId="0" applyFont="1" applyBorder="1" applyAlignment="1">
      <alignment wrapText="1"/>
    </xf>
    <xf numFmtId="0" fontId="14" fillId="0" borderId="37" xfId="0" applyFont="1" applyBorder="1" applyAlignment="1">
      <alignment horizontal="left" vertical="center" wrapText="1"/>
    </xf>
    <xf numFmtId="165" fontId="3" fillId="0" borderId="37" xfId="0" applyNumberFormat="1" applyFont="1" applyBorder="1" applyAlignment="1">
      <alignment horizontal="left" vertical="center" wrapText="1"/>
    </xf>
    <xf numFmtId="166" fontId="3" fillId="0" borderId="37" xfId="0" applyNumberFormat="1" applyFont="1" applyBorder="1" applyAlignment="1">
      <alignment horizontal="left" vertical="center" wrapText="1"/>
    </xf>
    <xf numFmtId="0" fontId="3" fillId="9" borderId="37" xfId="0" applyFont="1" applyFill="1" applyBorder="1" applyAlignment="1">
      <alignment vertical="center" wrapText="1"/>
    </xf>
    <xf numFmtId="0" fontId="3" fillId="5" borderId="37" xfId="0" applyFont="1" applyFill="1" applyBorder="1" applyAlignment="1">
      <alignment vertical="center" wrapText="1"/>
    </xf>
    <xf numFmtId="0" fontId="3" fillId="10" borderId="37" xfId="0" applyFont="1" applyFill="1" applyBorder="1" applyAlignment="1">
      <alignment horizontal="left" vertical="center" wrapText="1"/>
    </xf>
    <xf numFmtId="167" fontId="3" fillId="10" borderId="37" xfId="0" applyNumberFormat="1" applyFont="1" applyFill="1" applyBorder="1" applyAlignment="1">
      <alignment horizontal="left" vertical="center" wrapText="1"/>
    </xf>
    <xf numFmtId="0" fontId="3" fillId="11" borderId="37" xfId="0" applyFont="1" applyFill="1" applyBorder="1" applyAlignment="1">
      <alignment vertical="center" wrapText="1"/>
    </xf>
    <xf numFmtId="167" fontId="3" fillId="0" borderId="37" xfId="0" applyNumberFormat="1" applyFont="1" applyBorder="1" applyAlignment="1">
      <alignment horizontal="left" vertical="center" wrapText="1"/>
    </xf>
    <xf numFmtId="0" fontId="15" fillId="0" borderId="37" xfId="0" applyFont="1" applyBorder="1" applyAlignment="1">
      <alignment horizontal="left" vertical="center" wrapText="1"/>
    </xf>
    <xf numFmtId="0" fontId="15" fillId="0" borderId="37" xfId="0" applyFont="1" applyBorder="1" applyAlignment="1">
      <alignment horizontal="left" vertical="center"/>
    </xf>
    <xf numFmtId="0" fontId="13" fillId="0" borderId="37" xfId="0" applyFont="1" applyBorder="1" applyAlignment="1">
      <alignment vertical="center" wrapText="1"/>
    </xf>
    <xf numFmtId="14" fontId="3" fillId="0" borderId="37" xfId="0" applyNumberFormat="1" applyFont="1" applyBorder="1" applyAlignment="1">
      <alignment horizontal="center" vertical="center" wrapText="1"/>
    </xf>
    <xf numFmtId="0" fontId="15" fillId="0" borderId="37" xfId="0" applyFont="1" applyBorder="1" applyAlignment="1">
      <alignment horizontal="center" vertical="center"/>
    </xf>
    <xf numFmtId="0" fontId="15" fillId="0" borderId="37" xfId="0" applyFont="1" applyBorder="1" applyAlignment="1">
      <alignment vertical="center" wrapText="1"/>
    </xf>
    <xf numFmtId="0" fontId="15" fillId="0" borderId="37" xfId="0" applyFont="1" applyBorder="1" applyAlignment="1">
      <alignment horizontal="left" vertical="top" wrapText="1"/>
    </xf>
    <xf numFmtId="14" fontId="3" fillId="0" borderId="37" xfId="0" applyNumberFormat="1" applyFont="1" applyBorder="1" applyAlignment="1">
      <alignment horizontal="left" vertical="center" wrapText="1"/>
    </xf>
    <xf numFmtId="9" fontId="3" fillId="0" borderId="37" xfId="0" applyNumberFormat="1" applyFont="1" applyBorder="1" applyAlignment="1">
      <alignment horizontal="left" vertical="center" wrapText="1"/>
    </xf>
    <xf numFmtId="0" fontId="27" fillId="0" borderId="37" xfId="0" applyFont="1" applyBorder="1" applyAlignment="1">
      <alignment vertical="center" wrapText="1"/>
    </xf>
    <xf numFmtId="0" fontId="27" fillId="13" borderId="37" xfId="0" applyFont="1" applyFill="1" applyBorder="1" applyAlignment="1">
      <alignment vertical="center" wrapText="1"/>
    </xf>
    <xf numFmtId="0" fontId="27" fillId="0" borderId="37" xfId="0" applyFont="1" applyBorder="1" applyAlignment="1">
      <alignment horizontal="right" vertical="center" wrapText="1"/>
    </xf>
    <xf numFmtId="0" fontId="27" fillId="14" borderId="37" xfId="0" applyFont="1" applyFill="1" applyBorder="1" applyAlignment="1">
      <alignment vertical="center" wrapText="1"/>
    </xf>
    <xf numFmtId="0" fontId="27" fillId="15" borderId="37" xfId="0" applyFont="1" applyFill="1" applyBorder="1" applyAlignment="1">
      <alignment vertical="center" wrapText="1"/>
    </xf>
    <xf numFmtId="0" fontId="27" fillId="16" borderId="37" xfId="0" applyFont="1" applyFill="1" applyBorder="1" applyAlignment="1">
      <alignment vertical="center" wrapText="1"/>
    </xf>
    <xf numFmtId="0" fontId="27" fillId="17" borderId="37" xfId="0" applyFont="1" applyFill="1" applyBorder="1" applyAlignment="1">
      <alignment vertical="center" wrapText="1"/>
    </xf>
    <xf numFmtId="0" fontId="27" fillId="0" borderId="37" xfId="0" applyFont="1" applyBorder="1" applyAlignment="1">
      <alignment horizontal="center" vertical="center" wrapText="1"/>
    </xf>
    <xf numFmtId="0" fontId="26" fillId="0" borderId="37" xfId="1" applyBorder="1" applyAlignment="1">
      <alignment vertical="center" wrapText="1"/>
    </xf>
    <xf numFmtId="0" fontId="27" fillId="18" borderId="37" xfId="0" applyFont="1" applyFill="1" applyBorder="1" applyAlignment="1">
      <alignment vertical="center" wrapText="1"/>
    </xf>
    <xf numFmtId="0" fontId="27" fillId="20" borderId="37" xfId="0" applyFont="1" applyFill="1" applyBorder="1" applyAlignment="1">
      <alignment vertical="center" wrapText="1"/>
    </xf>
    <xf numFmtId="0" fontId="30" fillId="0" borderId="37" xfId="0" applyFont="1" applyBorder="1" applyAlignment="1">
      <alignment vertical="center" wrapText="1"/>
    </xf>
    <xf numFmtId="14" fontId="27" fillId="0" borderId="37" xfId="0" applyNumberFormat="1" applyFont="1" applyBorder="1" applyAlignment="1">
      <alignment horizontal="center" vertical="center" wrapText="1"/>
    </xf>
    <xf numFmtId="0" fontId="31" fillId="0" borderId="37" xfId="0" applyFont="1" applyBorder="1" applyAlignment="1">
      <alignment vertical="center" wrapText="1"/>
    </xf>
    <xf numFmtId="0" fontId="27" fillId="17" borderId="37" xfId="0" applyFont="1" applyFill="1" applyBorder="1" applyAlignment="1">
      <alignment horizontal="center" vertical="center" wrapText="1"/>
    </xf>
    <xf numFmtId="0" fontId="32" fillId="0" borderId="37" xfId="0" applyFont="1" applyBorder="1" applyAlignment="1">
      <alignment vertical="center" wrapText="1"/>
    </xf>
    <xf numFmtId="0" fontId="27" fillId="19" borderId="37" xfId="0" applyFont="1" applyFill="1" applyBorder="1" applyAlignment="1">
      <alignment vertical="center" wrapText="1"/>
    </xf>
    <xf numFmtId="0" fontId="27" fillId="19" borderId="37" xfId="0" applyFont="1" applyFill="1" applyBorder="1" applyAlignment="1">
      <alignment horizontal="right" vertical="center" wrapText="1"/>
    </xf>
    <xf numFmtId="0" fontId="27" fillId="0" borderId="37" xfId="0" applyFont="1" applyFill="1" applyBorder="1" applyAlignment="1">
      <alignment vertical="center" wrapText="1"/>
    </xf>
    <xf numFmtId="0" fontId="33" fillId="0" borderId="37" xfId="0" applyFont="1" applyFill="1" applyBorder="1" applyAlignment="1">
      <alignment vertical="center" wrapText="1"/>
    </xf>
    <xf numFmtId="0" fontId="27" fillId="0" borderId="37" xfId="0" applyFont="1" applyFill="1" applyBorder="1" applyAlignment="1">
      <alignment horizontal="center" vertical="center" wrapText="1"/>
    </xf>
    <xf numFmtId="0" fontId="3" fillId="0" borderId="0" xfId="0" applyFont="1" applyFill="1" applyAlignment="1">
      <alignment horizontal="left" vertical="center"/>
    </xf>
    <xf numFmtId="0" fontId="30" fillId="0" borderId="37" xfId="0" applyFont="1" applyFill="1" applyBorder="1" applyAlignment="1">
      <alignment horizontal="center" vertical="center" wrapText="1"/>
    </xf>
    <xf numFmtId="0" fontId="30" fillId="0" borderId="37" xfId="0" applyFont="1" applyFill="1" applyBorder="1" applyAlignment="1">
      <alignment vertical="center" wrapText="1"/>
    </xf>
    <xf numFmtId="0" fontId="2" fillId="0" borderId="37" xfId="0" applyFont="1" applyFill="1" applyBorder="1" applyAlignment="1">
      <alignment wrapText="1"/>
    </xf>
    <xf numFmtId="0" fontId="27" fillId="0" borderId="37" xfId="0" applyFont="1" applyFill="1" applyBorder="1" applyAlignment="1">
      <alignment vertical="top" wrapText="1"/>
    </xf>
    <xf numFmtId="0" fontId="2" fillId="0" borderId="37" xfId="0" applyFont="1" applyFill="1" applyBorder="1" applyAlignment="1">
      <alignment vertical="center" wrapText="1"/>
    </xf>
    <xf numFmtId="0" fontId="2" fillId="0" borderId="37" xfId="0" applyFont="1" applyFill="1" applyBorder="1" applyAlignment="1">
      <alignment horizontal="right" vertical="center" wrapText="1"/>
    </xf>
    <xf numFmtId="14" fontId="27" fillId="0" borderId="37" xfId="0" applyNumberFormat="1" applyFont="1" applyFill="1" applyBorder="1" applyAlignment="1">
      <alignment horizontal="center" vertical="center" wrapText="1"/>
    </xf>
    <xf numFmtId="0" fontId="26" fillId="0" borderId="37" xfId="1" applyFill="1" applyBorder="1" applyAlignment="1">
      <alignment vertical="center" wrapText="1"/>
    </xf>
    <xf numFmtId="14" fontId="27" fillId="0" borderId="37" xfId="0" applyNumberFormat="1" applyFont="1" applyFill="1" applyBorder="1" applyAlignment="1">
      <alignment vertical="center" wrapText="1"/>
    </xf>
    <xf numFmtId="0" fontId="0" fillId="0" borderId="0" xfId="0" applyFont="1" applyFill="1" applyAlignment="1"/>
    <xf numFmtId="0" fontId="35" fillId="0" borderId="37" xfId="0" applyFont="1" applyFill="1" applyBorder="1" applyAlignment="1">
      <alignment vertical="center" wrapText="1"/>
    </xf>
    <xf numFmtId="0" fontId="27" fillId="0" borderId="37" xfId="0" applyFont="1" applyBorder="1"/>
    <xf numFmtId="0" fontId="27" fillId="0" borderId="37" xfId="0" applyFont="1" applyFill="1" applyBorder="1" applyAlignment="1">
      <alignment horizontal="left" vertical="center" wrapText="1"/>
    </xf>
    <xf numFmtId="0" fontId="27" fillId="0" borderId="37" xfId="0" applyFont="1" applyFill="1" applyBorder="1" applyAlignment="1">
      <alignment wrapText="1"/>
    </xf>
    <xf numFmtId="9" fontId="15" fillId="0" borderId="37" xfId="0" applyNumberFormat="1" applyFont="1" applyBorder="1" applyAlignment="1">
      <alignment horizontal="left" vertical="center"/>
    </xf>
    <xf numFmtId="0" fontId="4" fillId="0" borderId="37" xfId="0" applyFont="1" applyBorder="1"/>
    <xf numFmtId="0" fontId="3" fillId="0" borderId="37" xfId="0" applyFont="1" applyBorder="1" applyAlignment="1">
      <alignment horizontal="left" vertical="center" wrapText="1"/>
    </xf>
    <xf numFmtId="0" fontId="3" fillId="0" borderId="37" xfId="0" applyFont="1" applyBorder="1" applyAlignment="1">
      <alignment vertical="center" wrapText="1"/>
    </xf>
    <xf numFmtId="0" fontId="15" fillId="0" borderId="37" xfId="0" applyFont="1" applyBorder="1" applyAlignment="1">
      <alignment horizontal="left" vertical="center" wrapText="1"/>
    </xf>
    <xf numFmtId="0" fontId="15" fillId="0" borderId="37" xfId="0" applyFont="1" applyBorder="1" applyAlignment="1">
      <alignment horizontal="center" vertical="center" wrapText="1"/>
    </xf>
    <xf numFmtId="0" fontId="3" fillId="0" borderId="37" xfId="0" applyFont="1" applyBorder="1" applyAlignment="1">
      <alignment horizontal="left" vertical="center"/>
    </xf>
    <xf numFmtId="9" fontId="15" fillId="0" borderId="37" xfId="0" applyNumberFormat="1" applyFont="1" applyBorder="1" applyAlignment="1">
      <alignment horizontal="center" vertical="center"/>
    </xf>
    <xf numFmtId="168" fontId="15" fillId="0" borderId="37" xfId="0" applyNumberFormat="1" applyFont="1" applyBorder="1" applyAlignment="1">
      <alignment horizontal="left" vertical="center"/>
    </xf>
    <xf numFmtId="0" fontId="15" fillId="0" borderId="37" xfId="0" applyFont="1" applyBorder="1" applyAlignment="1">
      <alignment horizontal="left" vertical="center"/>
    </xf>
    <xf numFmtId="9" fontId="3" fillId="0" borderId="37" xfId="0" applyNumberFormat="1" applyFont="1" applyBorder="1" applyAlignment="1">
      <alignment horizontal="center" vertical="center"/>
    </xf>
    <xf numFmtId="9" fontId="3" fillId="0" borderId="37" xfId="0" applyNumberFormat="1" applyFont="1" applyBorder="1" applyAlignment="1">
      <alignment horizontal="left" vertical="center"/>
    </xf>
    <xf numFmtId="164" fontId="3" fillId="0" borderId="37" xfId="0" applyNumberFormat="1" applyFont="1" applyBorder="1" applyAlignment="1">
      <alignment horizontal="left" vertical="center"/>
    </xf>
    <xf numFmtId="0" fontId="3" fillId="0" borderId="37" xfId="0" applyFont="1" applyBorder="1" applyAlignment="1">
      <alignment horizontal="center" vertical="center"/>
    </xf>
    <xf numFmtId="0" fontId="5" fillId="0" borderId="37" xfId="0" applyFont="1" applyBorder="1" applyAlignment="1">
      <alignment horizontal="center" vertical="center" textRotation="90" wrapText="1"/>
    </xf>
    <xf numFmtId="0" fontId="5" fillId="0" borderId="37" xfId="0" applyFont="1" applyBorder="1" applyAlignment="1">
      <alignment horizontal="center" vertical="center" wrapText="1"/>
    </xf>
    <xf numFmtId="0" fontId="9" fillId="0" borderId="37" xfId="0" applyFont="1" applyBorder="1" applyAlignment="1">
      <alignment horizontal="center" vertical="center" wrapText="1"/>
    </xf>
    <xf numFmtId="0" fontId="3" fillId="0" borderId="1" xfId="0" applyFont="1" applyBorder="1" applyAlignment="1">
      <alignment horizontal="center" vertical="center"/>
    </xf>
    <xf numFmtId="0" fontId="4" fillId="0" borderId="2" xfId="0" applyFont="1" applyBorder="1"/>
    <xf numFmtId="0" fontId="4" fillId="0" borderId="3" xfId="0" applyFont="1" applyBorder="1"/>
    <xf numFmtId="0" fontId="4" fillId="0" borderId="8" xfId="0" applyFont="1" applyBorder="1"/>
    <xf numFmtId="0" fontId="0" fillId="0" borderId="0" xfId="0" applyFont="1" applyAlignment="1"/>
    <xf numFmtId="0" fontId="4" fillId="0" borderId="9" xfId="0" applyFont="1" applyBorder="1"/>
    <xf numFmtId="0" fontId="4" fillId="0" borderId="10" xfId="0" applyFont="1" applyBorder="1"/>
    <xf numFmtId="0" fontId="4" fillId="0" borderId="11" xfId="0" applyFont="1" applyBorder="1"/>
    <xf numFmtId="0" fontId="4" fillId="0" borderId="12" xfId="0" applyFont="1" applyBorder="1"/>
    <xf numFmtId="0" fontId="5" fillId="0" borderId="4" xfId="0" applyFont="1" applyBorder="1" applyAlignment="1">
      <alignment horizontal="center" vertical="center" wrapText="1"/>
    </xf>
    <xf numFmtId="0" fontId="4" fillId="0" borderId="5" xfId="0" applyFont="1" applyBorder="1"/>
    <xf numFmtId="0" fontId="4" fillId="0" borderId="6" xfId="0" applyFont="1" applyBorder="1"/>
    <xf numFmtId="0" fontId="5" fillId="0" borderId="1" xfId="0" applyFont="1" applyBorder="1" applyAlignment="1">
      <alignment horizontal="center" vertical="center"/>
    </xf>
    <xf numFmtId="0" fontId="5" fillId="2" borderId="13" xfId="0" applyFont="1" applyFill="1" applyBorder="1" applyAlignment="1">
      <alignment horizontal="center" vertical="center"/>
    </xf>
    <xf numFmtId="0" fontId="4" fillId="0" borderId="14" xfId="0" applyFont="1" applyBorder="1"/>
    <xf numFmtId="0" fontId="4" fillId="0" borderId="15" xfId="0" applyFont="1" applyBorder="1"/>
    <xf numFmtId="0" fontId="5" fillId="3" borderId="16" xfId="0" applyFont="1" applyFill="1" applyBorder="1" applyAlignment="1">
      <alignment horizontal="center"/>
    </xf>
    <xf numFmtId="0" fontId="4" fillId="0" borderId="17" xfId="0" applyFont="1" applyBorder="1"/>
    <xf numFmtId="0" fontId="5" fillId="4" borderId="13" xfId="0" applyFont="1" applyFill="1" applyBorder="1" applyAlignment="1">
      <alignment horizontal="center" vertical="center"/>
    </xf>
    <xf numFmtId="0" fontId="7" fillId="0" borderId="37" xfId="0" applyFont="1" applyBorder="1" applyAlignment="1">
      <alignment horizontal="center" vertical="center" wrapText="1"/>
    </xf>
    <xf numFmtId="0" fontId="7" fillId="0" borderId="37" xfId="0" applyFont="1" applyBorder="1" applyAlignment="1">
      <alignment horizontal="left" vertical="center" wrapText="1"/>
    </xf>
    <xf numFmtId="0" fontId="8" fillId="0" borderId="37" xfId="0" applyFont="1" applyBorder="1" applyAlignment="1">
      <alignment horizontal="center" vertical="center" wrapText="1"/>
    </xf>
    <xf numFmtId="0" fontId="7" fillId="0" borderId="37" xfId="0" applyFont="1" applyBorder="1" applyAlignment="1">
      <alignment horizontal="left" vertical="center"/>
    </xf>
    <xf numFmtId="0" fontId="3" fillId="6" borderId="37" xfId="0" applyFont="1" applyFill="1" applyBorder="1" applyAlignment="1">
      <alignment horizontal="center" vertical="center" wrapText="1"/>
    </xf>
    <xf numFmtId="0" fontId="3" fillId="0" borderId="37" xfId="0" applyFont="1" applyBorder="1" applyAlignment="1">
      <alignment horizontal="center" vertical="center" wrapText="1"/>
    </xf>
    <xf numFmtId="0" fontId="3" fillId="6" borderId="37" xfId="0" applyFont="1" applyFill="1" applyBorder="1" applyAlignment="1">
      <alignment horizontal="left" vertical="center" wrapText="1"/>
    </xf>
    <xf numFmtId="17" fontId="15" fillId="0" borderId="37" xfId="0" applyNumberFormat="1" applyFont="1" applyBorder="1" applyAlignment="1">
      <alignment horizontal="center" vertical="center" wrapText="1"/>
    </xf>
    <xf numFmtId="169" fontId="15" fillId="0" borderId="37" xfId="0" applyNumberFormat="1" applyFont="1" applyBorder="1" applyAlignment="1">
      <alignment horizontal="center" vertical="center" wrapText="1"/>
    </xf>
    <xf numFmtId="0" fontId="15" fillId="0" borderId="37" xfId="0" applyFont="1" applyBorder="1" applyAlignment="1">
      <alignment horizontal="center" vertical="center"/>
    </xf>
    <xf numFmtId="14" fontId="3" fillId="0" borderId="37" xfId="0" applyNumberFormat="1" applyFont="1" applyBorder="1" applyAlignment="1">
      <alignment horizontal="center" vertical="center" wrapText="1"/>
    </xf>
    <xf numFmtId="9" fontId="12" fillId="0" borderId="37" xfId="0" applyNumberFormat="1" applyFont="1" applyBorder="1" applyAlignment="1">
      <alignment horizontal="center" vertical="center"/>
    </xf>
    <xf numFmtId="164" fontId="3" fillId="0" borderId="37" xfId="0" applyNumberFormat="1" applyFont="1" applyBorder="1" applyAlignment="1">
      <alignment horizontal="center" vertical="center"/>
    </xf>
    <xf numFmtId="0" fontId="27" fillId="0" borderId="37" xfId="0" applyFont="1" applyBorder="1" applyAlignment="1">
      <alignment vertical="center" wrapText="1"/>
    </xf>
    <xf numFmtId="0" fontId="27" fillId="0" borderId="37" xfId="0" applyFont="1" applyFill="1" applyBorder="1" applyAlignment="1">
      <alignment horizontal="center" vertical="center" wrapText="1"/>
    </xf>
    <xf numFmtId="0" fontId="27" fillId="20" borderId="37" xfId="0" applyFont="1" applyFill="1" applyBorder="1" applyAlignment="1">
      <alignment horizontal="center" vertical="center" wrapText="1"/>
    </xf>
    <xf numFmtId="0" fontId="27" fillId="0" borderId="37" xfId="0" applyFont="1" applyFill="1" applyBorder="1" applyAlignment="1">
      <alignment vertical="center" wrapText="1"/>
    </xf>
    <xf numFmtId="14" fontId="27" fillId="0" borderId="37" xfId="0" applyNumberFormat="1" applyFont="1" applyFill="1" applyBorder="1" applyAlignment="1">
      <alignment horizontal="center" vertical="center" wrapText="1"/>
    </xf>
    <xf numFmtId="0" fontId="26" fillId="0" borderId="37" xfId="1" applyFill="1" applyBorder="1" applyAlignment="1">
      <alignment vertical="center" wrapText="1"/>
    </xf>
    <xf numFmtId="0" fontId="27" fillId="19" borderId="37" xfId="0" applyFont="1" applyFill="1" applyBorder="1" applyAlignment="1">
      <alignment vertical="center" wrapText="1"/>
    </xf>
    <xf numFmtId="0" fontId="27" fillId="19" borderId="37" xfId="0" applyFont="1" applyFill="1" applyBorder="1" applyAlignment="1">
      <alignment horizontal="center" vertical="center" wrapText="1"/>
    </xf>
    <xf numFmtId="0" fontId="6" fillId="5" borderId="36" xfId="0" applyFont="1" applyFill="1" applyBorder="1" applyAlignment="1">
      <alignment horizontal="center"/>
    </xf>
    <xf numFmtId="0" fontId="6" fillId="5" borderId="30" xfId="0" applyFont="1" applyFill="1" applyBorder="1" applyAlignment="1">
      <alignment horizontal="center"/>
    </xf>
    <xf numFmtId="0" fontId="34" fillId="0" borderId="37" xfId="0" applyFont="1" applyBorder="1" applyAlignment="1">
      <alignment horizontal="center" vertical="center" wrapText="1"/>
    </xf>
    <xf numFmtId="0" fontId="27" fillId="0" borderId="37" xfId="0" applyFont="1" applyBorder="1" applyAlignment="1">
      <alignment horizontal="left" vertical="center" wrapText="1"/>
    </xf>
    <xf numFmtId="0" fontId="37" fillId="0" borderId="37" xfId="0" applyFont="1" applyBorder="1"/>
    <xf numFmtId="0" fontId="27" fillId="0" borderId="37" xfId="0" applyFont="1" applyBorder="1" applyAlignment="1">
      <alignment horizontal="center" vertical="center" wrapText="1"/>
    </xf>
    <xf numFmtId="0" fontId="2" fillId="0" borderId="37" xfId="0" applyFont="1" applyFill="1" applyBorder="1" applyAlignment="1">
      <alignment vertical="center" wrapText="1"/>
    </xf>
    <xf numFmtId="0" fontId="27" fillId="15" borderId="38" xfId="0" applyFont="1" applyFill="1" applyBorder="1" applyAlignment="1">
      <alignment horizontal="center" vertical="center" wrapText="1"/>
    </xf>
    <xf numFmtId="0" fontId="27" fillId="15" borderId="39" xfId="0" applyFont="1" applyFill="1" applyBorder="1" applyAlignment="1">
      <alignment horizontal="center" vertical="center" wrapText="1"/>
    </xf>
    <xf numFmtId="0" fontId="1" fillId="0" borderId="37" xfId="0" applyFont="1" applyFill="1" applyBorder="1" applyAlignment="1">
      <alignment vertical="center" wrapText="1"/>
    </xf>
    <xf numFmtId="0" fontId="27" fillId="0" borderId="37" xfId="0" applyFont="1" applyFill="1" applyBorder="1" applyAlignment="1">
      <alignment horizontal="left" vertical="center" wrapText="1"/>
    </xf>
    <xf numFmtId="0" fontId="15" fillId="12" borderId="28" xfId="0" applyFont="1" applyFill="1" applyBorder="1" applyAlignment="1">
      <alignment horizontal="center" vertical="center" wrapText="1"/>
    </xf>
    <xf numFmtId="0" fontId="4" fillId="0" borderId="25" xfId="0" applyFont="1" applyBorder="1"/>
    <xf numFmtId="0" fontId="4" fillId="0" borderId="27" xfId="0" applyFont="1" applyBorder="1"/>
    <xf numFmtId="0" fontId="15" fillId="12" borderId="22" xfId="0" applyFont="1" applyFill="1" applyBorder="1" applyAlignment="1">
      <alignment vertical="center" wrapText="1"/>
    </xf>
    <xf numFmtId="0" fontId="15" fillId="0" borderId="28" xfId="0" applyFont="1" applyBorder="1" applyAlignment="1">
      <alignment horizontal="center" vertical="center" wrapText="1"/>
    </xf>
    <xf numFmtId="0" fontId="15" fillId="10" borderId="28" xfId="0" applyFont="1" applyFill="1" applyBorder="1" applyAlignment="1">
      <alignment vertical="center" wrapText="1"/>
    </xf>
    <xf numFmtId="0" fontId="15" fillId="12" borderId="28" xfId="0" applyFont="1" applyFill="1" applyBorder="1" applyAlignment="1">
      <alignment vertical="center" wrapText="1"/>
    </xf>
    <xf numFmtId="0" fontId="18" fillId="10" borderId="28" xfId="0" applyFont="1" applyFill="1" applyBorder="1" applyAlignment="1">
      <alignment vertical="center" wrapText="1"/>
    </xf>
    <xf numFmtId="0" fontId="18" fillId="12" borderId="28" xfId="0" applyFont="1" applyFill="1" applyBorder="1" applyAlignment="1">
      <alignment vertical="center" wrapText="1"/>
    </xf>
    <xf numFmtId="0" fontId="18" fillId="12" borderId="22" xfId="0" applyFont="1" applyFill="1" applyBorder="1" applyAlignment="1">
      <alignment vertical="center" wrapText="1"/>
    </xf>
    <xf numFmtId="0" fontId="20" fillId="0" borderId="28" xfId="0" applyFont="1" applyBorder="1" applyAlignment="1">
      <alignment vertical="center" wrapText="1"/>
    </xf>
    <xf numFmtId="0" fontId="20" fillId="12" borderId="28" xfId="0" applyFont="1" applyFill="1" applyBorder="1" applyAlignment="1">
      <alignment vertical="center" wrapText="1"/>
    </xf>
    <xf numFmtId="0" fontId="15" fillId="12" borderId="28" xfId="0" applyFont="1" applyFill="1" applyBorder="1" applyAlignment="1">
      <alignment horizontal="left" vertical="center" wrapText="1"/>
    </xf>
    <xf numFmtId="0" fontId="15" fillId="0" borderId="28" xfId="0" applyFont="1" applyBorder="1" applyAlignment="1">
      <alignment vertical="center" wrapText="1"/>
    </xf>
    <xf numFmtId="0" fontId="27" fillId="0" borderId="31" xfId="0" applyFont="1" applyBorder="1" applyAlignment="1">
      <alignment horizontal="center" vertical="center" wrapText="1"/>
    </xf>
    <xf numFmtId="0" fontId="27" fillId="0" borderId="32" xfId="0" applyFont="1" applyBorder="1" applyAlignment="1">
      <alignment horizontal="center" vertical="center" wrapText="1"/>
    </xf>
    <xf numFmtId="0" fontId="26" fillId="0" borderId="31" xfId="1" applyBorder="1" applyAlignment="1">
      <alignment vertical="center" wrapText="1"/>
    </xf>
    <xf numFmtId="0" fontId="26" fillId="0" borderId="32" xfId="1" applyBorder="1" applyAlignment="1">
      <alignment vertical="center" wrapText="1"/>
    </xf>
    <xf numFmtId="0" fontId="27" fillId="0" borderId="31" xfId="0" applyFont="1" applyBorder="1" applyAlignment="1">
      <alignment vertical="center" wrapText="1"/>
    </xf>
    <xf numFmtId="0" fontId="27" fillId="0" borderId="32" xfId="0" applyFont="1" applyBorder="1" applyAlignment="1">
      <alignment vertical="center" wrapText="1"/>
    </xf>
    <xf numFmtId="0" fontId="27" fillId="15" borderId="31" xfId="0" applyFont="1" applyFill="1" applyBorder="1" applyAlignment="1">
      <alignment horizontal="center" vertical="center" wrapText="1"/>
    </xf>
    <xf numFmtId="0" fontId="27" fillId="15" borderId="32" xfId="0" applyFont="1" applyFill="1" applyBorder="1" applyAlignment="1">
      <alignment horizontal="center" vertical="center" wrapText="1"/>
    </xf>
    <xf numFmtId="0" fontId="27" fillId="17" borderId="31" xfId="0" applyFont="1" applyFill="1" applyBorder="1" applyAlignment="1">
      <alignment horizontal="center" vertical="center" wrapText="1"/>
    </xf>
    <xf numFmtId="0" fontId="27" fillId="17" borderId="32" xfId="0" applyFont="1" applyFill="1" applyBorder="1" applyAlignment="1">
      <alignment horizontal="center" vertical="center" wrapText="1"/>
    </xf>
    <xf numFmtId="0" fontId="27" fillId="13" borderId="31" xfId="0" applyFont="1" applyFill="1" applyBorder="1" applyAlignment="1">
      <alignment horizontal="center" vertical="center" wrapText="1"/>
    </xf>
    <xf numFmtId="0" fontId="27" fillId="13" borderId="32" xfId="0" applyFont="1" applyFill="1" applyBorder="1" applyAlignment="1">
      <alignment horizontal="center" vertical="center" wrapText="1"/>
    </xf>
    <xf numFmtId="0" fontId="27" fillId="14" borderId="31" xfId="0" applyFont="1" applyFill="1" applyBorder="1" applyAlignment="1">
      <alignment horizontal="center" vertical="center" wrapText="1"/>
    </xf>
    <xf numFmtId="0" fontId="27" fillId="14" borderId="32" xfId="0" applyFont="1" applyFill="1" applyBorder="1" applyAlignment="1">
      <alignment horizontal="center" vertical="center" wrapText="1"/>
    </xf>
    <xf numFmtId="14" fontId="27" fillId="0" borderId="31" xfId="0" applyNumberFormat="1" applyFont="1" applyBorder="1" applyAlignment="1">
      <alignment horizontal="center" vertical="center" wrapText="1"/>
    </xf>
    <xf numFmtId="14" fontId="27" fillId="0" borderId="32" xfId="0" applyNumberFormat="1" applyFont="1" applyBorder="1" applyAlignment="1">
      <alignment horizontal="center" vertical="center" wrapText="1"/>
    </xf>
    <xf numFmtId="0" fontId="27" fillId="0" borderId="35" xfId="0" applyFont="1" applyBorder="1" applyAlignment="1">
      <alignment horizontal="center" vertical="center" wrapText="1"/>
    </xf>
    <xf numFmtId="0" fontId="27" fillId="16" borderId="31" xfId="0" applyFont="1" applyFill="1" applyBorder="1" applyAlignment="1">
      <alignment horizontal="center" vertical="center" wrapText="1"/>
    </xf>
    <xf numFmtId="0" fontId="27" fillId="16" borderId="32" xfId="0" applyFont="1" applyFill="1" applyBorder="1" applyAlignment="1">
      <alignment horizontal="center" vertical="center" wrapText="1"/>
    </xf>
    <xf numFmtId="0" fontId="27" fillId="16" borderId="31" xfId="0" applyFont="1" applyFill="1" applyBorder="1" applyAlignment="1">
      <alignment vertical="center" wrapText="1"/>
    </xf>
    <xf numFmtId="0" fontId="27" fillId="16" borderId="32" xfId="0" applyFont="1" applyFill="1" applyBorder="1" applyAlignment="1">
      <alignment vertical="center" wrapText="1"/>
    </xf>
  </cellXfs>
  <cellStyles count="2">
    <cellStyle name="Hipervínculo" xfId="1" builtinId="8"/>
    <cellStyle name="Normal" xfId="0" builtinId="0"/>
  </cellStyles>
  <dxfs count="641">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5" Type="http://customschemas.google.com/relationships/workbookmetadata" Target="metadata"/><Relationship Id="rId19" Type="http://schemas.openxmlformats.org/officeDocument/2006/relationships/calcChain" Target="calcChain.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xdr:col>
      <xdr:colOff>609600</xdr:colOff>
      <xdr:row>0</xdr:row>
      <xdr:rowOff>47625</xdr:rowOff>
    </xdr:from>
    <xdr:ext cx="828675" cy="7905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23</xdr:col>
      <xdr:colOff>19050</xdr:colOff>
      <xdr:row>1</xdr:row>
      <xdr:rowOff>123825</xdr:rowOff>
    </xdr:from>
    <xdr:ext cx="5534025" cy="6991350"/>
    <xdr:pic>
      <xdr:nvPicPr>
        <xdr:cNvPr id="2" name="image3.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32</xdr:col>
      <xdr:colOff>0</xdr:colOff>
      <xdr:row>2</xdr:row>
      <xdr:rowOff>371475</xdr:rowOff>
    </xdr:from>
    <xdr:ext cx="4476750" cy="2486025"/>
    <xdr:pic>
      <xdr:nvPicPr>
        <xdr:cNvPr id="3" name="image8.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13</xdr:col>
      <xdr:colOff>666750</xdr:colOff>
      <xdr:row>1</xdr:row>
      <xdr:rowOff>161925</xdr:rowOff>
    </xdr:from>
    <xdr:ext cx="5514975" cy="1866900"/>
    <xdr:pic>
      <xdr:nvPicPr>
        <xdr:cNvPr id="4" name="image4.png">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39</xdr:col>
      <xdr:colOff>695325</xdr:colOff>
      <xdr:row>2</xdr:row>
      <xdr:rowOff>28575</xdr:rowOff>
    </xdr:from>
    <xdr:ext cx="6210300" cy="2085975"/>
    <xdr:pic>
      <xdr:nvPicPr>
        <xdr:cNvPr id="5" name="image7.png">
          <a:extLst>
            <a:ext uri="{FF2B5EF4-FFF2-40B4-BE49-F238E27FC236}">
              <a16:creationId xmlns:a16="http://schemas.microsoft.com/office/drawing/2014/main" id="{00000000-0008-0000-01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47</xdr:col>
      <xdr:colOff>923925</xdr:colOff>
      <xdr:row>2</xdr:row>
      <xdr:rowOff>28575</xdr:rowOff>
    </xdr:from>
    <xdr:ext cx="7515225" cy="1114425"/>
    <xdr:pic>
      <xdr:nvPicPr>
        <xdr:cNvPr id="6" name="image5.png">
          <a:extLst>
            <a:ext uri="{FF2B5EF4-FFF2-40B4-BE49-F238E27FC236}">
              <a16:creationId xmlns:a16="http://schemas.microsoft.com/office/drawing/2014/main" id="{00000000-0008-0000-0100-000006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6</xdr:col>
      <xdr:colOff>57150</xdr:colOff>
      <xdr:row>9</xdr:row>
      <xdr:rowOff>180975</xdr:rowOff>
    </xdr:from>
    <xdr:ext cx="5505450" cy="2600325"/>
    <xdr:pic>
      <xdr:nvPicPr>
        <xdr:cNvPr id="2" name="image4.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962025</xdr:colOff>
      <xdr:row>175</xdr:row>
      <xdr:rowOff>114300</xdr:rowOff>
    </xdr:from>
    <xdr:ext cx="3600450" cy="2771775"/>
    <xdr:pic>
      <xdr:nvPicPr>
        <xdr:cNvPr id="3" name="image2.png">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8</xdr:col>
      <xdr:colOff>581025</xdr:colOff>
      <xdr:row>167</xdr:row>
      <xdr:rowOff>38100</xdr:rowOff>
    </xdr:from>
    <xdr:ext cx="1609725" cy="1228725"/>
    <xdr:pic>
      <xdr:nvPicPr>
        <xdr:cNvPr id="4" name="image6.png">
          <a:extLst>
            <a:ext uri="{FF2B5EF4-FFF2-40B4-BE49-F238E27FC236}">
              <a16:creationId xmlns:a16="http://schemas.microsoft.com/office/drawing/2014/main" id="{00000000-0008-0000-03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ownloads/Mapa%20de%20riesgos%20Corrupci&#243;n%20Institucional_V3_Abril_OAJ.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41d0682e6af12ced/Documentos/Documents/Idartes%20contrato/Riesgos%20Idartes/Riesgos%20III%20cuatrimestre/Riesgos%20para%20revisi&#243;n/OAJ%20corrupci&#243;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41d0682e6af12ced/Documentos/Documents/Idartes%20contrato/Riesgos%20Idartes/Riesgos%20III%20cuatrimestre/VF%20Mapa%20de%20riesgos%20Corrupci&#243;n%20Institucional_V3_Abril_SAF.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ELL/Downloads/Mapa%20de%20riesgos%20Corrupci&#243;n%20Institucional_V3_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refreshError="1"/>
      <sheetData sheetId="1" refreshError="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sheetData sheetId="1"/>
      <sheetData sheetId="2"/>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drive.google.com/drive/folders/1BT0aSpRunruhaNnvtiTLRRGJkHdMgUVf" TargetMode="External"/><Relationship Id="rId7" Type="http://schemas.openxmlformats.org/officeDocument/2006/relationships/printerSettings" Target="../printerSettings/printerSettings1.bin"/><Relationship Id="rId2" Type="http://schemas.openxmlformats.org/officeDocument/2006/relationships/hyperlink" Target="https://drive.google.com/drive/folders/1gQN8HMakywWnnCwOEc5rnW69PIiQAFBV" TargetMode="External"/><Relationship Id="rId1" Type="http://schemas.openxmlformats.org/officeDocument/2006/relationships/hyperlink" Target="https://bit.ly/MiHdVEnNidos" TargetMode="External"/><Relationship Id="rId6" Type="http://schemas.openxmlformats.org/officeDocument/2006/relationships/hyperlink" Target="https://paes.gov.co/" TargetMode="External"/><Relationship Id="rId5" Type="http://schemas.openxmlformats.org/officeDocument/2006/relationships/hyperlink" Target="https://drive.google.com/drive/folders/1xLlhAeLpzOlQjSh0tpjeL1BpGLOxz1Xr" TargetMode="External"/><Relationship Id="rId10" Type="http://schemas.openxmlformats.org/officeDocument/2006/relationships/comments" Target="../comments1.xml"/><Relationship Id="rId4" Type="http://schemas.openxmlformats.org/officeDocument/2006/relationships/hyperlink" Target="https://bit.ly/MiHdVEnNidos" TargetMode="External"/><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paes.gov.co/"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U981"/>
  <sheetViews>
    <sheetView tabSelected="1" topLeftCell="A3" zoomScale="120" zoomScaleNormal="120" workbookViewId="0">
      <pane xSplit="2" ySplit="12" topLeftCell="BT15" activePane="bottomRight" state="frozen"/>
      <selection activeCell="A3" sqref="A3"/>
      <selection pane="topRight" activeCell="C3" sqref="C3"/>
      <selection pane="bottomLeft" activeCell="A15" sqref="A15"/>
      <selection pane="bottomRight" activeCell="BX7" sqref="BX7"/>
    </sheetView>
  </sheetViews>
  <sheetFormatPr baseColWidth="10" defaultColWidth="12.625" defaultRowHeight="15" customHeight="1" x14ac:dyDescent="0.2"/>
  <cols>
    <col min="1" max="1" width="14.625" customWidth="1"/>
    <col min="3" max="3" width="30.25" customWidth="1"/>
    <col min="4" max="4" width="5.25" customWidth="1"/>
    <col min="5" max="5" width="29" customWidth="1"/>
    <col min="6" max="6" width="14.875" customWidth="1"/>
    <col min="7" max="7" width="21.375" customWidth="1"/>
    <col min="8" max="8" width="26" customWidth="1"/>
    <col min="9" max="9" width="13.125" customWidth="1"/>
    <col min="10" max="10" width="7.125" hidden="1" customWidth="1"/>
    <col min="11" max="13" width="5.875" customWidth="1"/>
    <col min="14" max="14" width="7.875" customWidth="1"/>
    <col min="15" max="16" width="5.875" customWidth="1"/>
    <col min="17" max="17" width="7" customWidth="1"/>
    <col min="18" max="18" width="12.25" customWidth="1"/>
    <col min="19" max="19" width="5.875" customWidth="1"/>
    <col min="20" max="20" width="7.375" customWidth="1"/>
    <col min="21" max="26" width="5.875" customWidth="1"/>
    <col min="27" max="27" width="4.625" customWidth="1"/>
    <col min="28" max="28" width="3.625" customWidth="1"/>
    <col min="29" max="29" width="4" customWidth="1"/>
    <col min="30" max="30" width="10.5" hidden="1" customWidth="1"/>
    <col min="31" max="31" width="13.75" customWidth="1"/>
    <col min="32" max="32" width="3.5" hidden="1" customWidth="1"/>
    <col min="33" max="33" width="14.125" customWidth="1"/>
    <col min="34" max="34" width="35.375" customWidth="1"/>
    <col min="35" max="35" width="36.625" customWidth="1"/>
    <col min="36" max="36" width="10.25" customWidth="1"/>
    <col min="37" max="37" width="2.875" hidden="1" customWidth="1"/>
    <col min="38" max="38" width="11.25" customWidth="1"/>
    <col min="39" max="39" width="5.375" hidden="1" customWidth="1"/>
    <col min="40" max="40" width="10.25" customWidth="1"/>
    <col min="41" max="41" width="4.875" hidden="1" customWidth="1"/>
    <col min="42" max="42" width="9.5" customWidth="1"/>
    <col min="43" max="43" width="4.75" hidden="1" customWidth="1"/>
    <col min="44" max="44" width="10.25" customWidth="1"/>
    <col min="45" max="45" width="6.75" hidden="1" customWidth="1"/>
    <col min="46" max="46" width="15.75" customWidth="1"/>
    <col min="47" max="47" width="5.75" hidden="1" customWidth="1"/>
    <col min="48" max="48" width="11.75" customWidth="1"/>
    <col min="49" max="49" width="4" hidden="1" customWidth="1"/>
    <col min="50" max="50" width="6.25" hidden="1" customWidth="1"/>
    <col min="51" max="51" width="14" customWidth="1"/>
    <col min="52" max="52" width="14.75" customWidth="1"/>
    <col min="53" max="53" width="12.5" customWidth="1"/>
    <col min="54" max="54" width="11.125" customWidth="1"/>
    <col min="55" max="55" width="14.25" customWidth="1"/>
    <col min="56" max="56" width="14.375" customWidth="1"/>
    <col min="57" max="57" width="26" customWidth="1"/>
    <col min="58" max="58" width="5.625" customWidth="1"/>
    <col min="59" max="59" width="14.125" customWidth="1"/>
    <col min="60" max="60" width="14.5" hidden="1" customWidth="1"/>
    <col min="61" max="61" width="14.25" customWidth="1"/>
    <col min="62" max="62" width="17.375" hidden="1" customWidth="1"/>
    <col min="63" max="63" width="15.125" customWidth="1"/>
    <col min="64" max="64" width="14.25" customWidth="1"/>
    <col min="65" max="65" width="27.75" customWidth="1"/>
    <col min="66" max="66" width="20.625" customWidth="1"/>
    <col min="67" max="68" width="15.625" customWidth="1"/>
    <col min="69" max="69" width="22.625" customWidth="1"/>
    <col min="70" max="70" width="14.5" customWidth="1"/>
    <col min="71" max="71" width="73.625" customWidth="1"/>
    <col min="72" max="72" width="62.375" customWidth="1"/>
    <col min="73" max="73" width="47.25" customWidth="1"/>
  </cols>
  <sheetData>
    <row r="1" spans="1:73" ht="22.5" customHeight="1" x14ac:dyDescent="0.2">
      <c r="A1" s="141"/>
      <c r="B1" s="142"/>
      <c r="C1" s="143"/>
      <c r="D1" s="150" t="s">
        <v>0</v>
      </c>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c r="BA1" s="151"/>
      <c r="BB1" s="151"/>
      <c r="BC1" s="151"/>
      <c r="BD1" s="151"/>
      <c r="BE1" s="151"/>
      <c r="BF1" s="151"/>
      <c r="BG1" s="151"/>
      <c r="BH1" s="151"/>
      <c r="BI1" s="151"/>
      <c r="BJ1" s="151"/>
      <c r="BK1" s="151"/>
      <c r="BL1" s="151"/>
      <c r="BM1" s="151"/>
      <c r="BN1" s="151"/>
      <c r="BO1" s="151"/>
      <c r="BP1" s="151"/>
      <c r="BQ1" s="151"/>
      <c r="BR1" s="151"/>
      <c r="BS1" s="152"/>
      <c r="BT1" s="1" t="s">
        <v>1</v>
      </c>
    </row>
    <row r="2" spans="1:73" ht="22.5" customHeight="1" x14ac:dyDescent="0.2">
      <c r="A2" s="144"/>
      <c r="B2" s="145"/>
      <c r="C2" s="146"/>
      <c r="D2" s="153" t="s">
        <v>2</v>
      </c>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3"/>
      <c r="BT2" s="1" t="s">
        <v>3</v>
      </c>
    </row>
    <row r="3" spans="1:73" ht="22.5" customHeight="1" x14ac:dyDescent="0.2">
      <c r="A3" s="147"/>
      <c r="B3" s="148"/>
      <c r="C3" s="149"/>
      <c r="D3" s="147"/>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9"/>
      <c r="BT3" s="1" t="s">
        <v>4</v>
      </c>
    </row>
    <row r="4" spans="1:73" ht="16.5" thickBot="1" x14ac:dyDescent="0.2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row>
    <row r="5" spans="1:73" ht="15.75" x14ac:dyDescent="0.25">
      <c r="A5" s="154" t="s">
        <v>5</v>
      </c>
      <c r="B5" s="155"/>
      <c r="C5" s="156"/>
      <c r="D5" s="154" t="s">
        <v>6</v>
      </c>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6"/>
      <c r="AH5" s="157" t="s">
        <v>7</v>
      </c>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8"/>
      <c r="BM5" s="159" t="s">
        <v>8</v>
      </c>
      <c r="BN5" s="155"/>
      <c r="BO5" s="155"/>
      <c r="BP5" s="155"/>
      <c r="BQ5" s="155"/>
      <c r="BR5" s="156"/>
      <c r="BS5" s="181" t="s">
        <v>9</v>
      </c>
      <c r="BT5" s="182"/>
      <c r="BU5" s="182"/>
    </row>
    <row r="6" spans="1:73" ht="21" customHeight="1" x14ac:dyDescent="0.2">
      <c r="A6" s="160" t="s">
        <v>10</v>
      </c>
      <c r="B6" s="160" t="s">
        <v>11</v>
      </c>
      <c r="C6" s="160" t="s">
        <v>12</v>
      </c>
      <c r="D6" s="160" t="s">
        <v>13</v>
      </c>
      <c r="E6" s="160" t="s">
        <v>14</v>
      </c>
      <c r="F6" s="160" t="s">
        <v>15</v>
      </c>
      <c r="G6" s="160" t="s">
        <v>16</v>
      </c>
      <c r="H6" s="125"/>
      <c r="I6" s="161" t="s">
        <v>17</v>
      </c>
      <c r="J6" s="139" t="s">
        <v>18</v>
      </c>
      <c r="K6" s="163" t="s">
        <v>19</v>
      </c>
      <c r="L6" s="125"/>
      <c r="M6" s="125"/>
      <c r="N6" s="125"/>
      <c r="O6" s="125"/>
      <c r="P6" s="125"/>
      <c r="Q6" s="125"/>
      <c r="R6" s="125"/>
      <c r="S6" s="125"/>
      <c r="T6" s="125"/>
      <c r="U6" s="125"/>
      <c r="V6" s="125"/>
      <c r="W6" s="125"/>
      <c r="X6" s="125"/>
      <c r="Y6" s="125"/>
      <c r="Z6" s="125"/>
      <c r="AA6" s="125"/>
      <c r="AB6" s="125"/>
      <c r="AC6" s="125"/>
      <c r="AD6" s="52"/>
      <c r="AE6" s="162" t="s">
        <v>20</v>
      </c>
      <c r="AF6" s="53"/>
      <c r="AG6" s="162" t="s">
        <v>21</v>
      </c>
      <c r="AH6" s="162" t="s">
        <v>22</v>
      </c>
      <c r="AI6" s="139" t="s">
        <v>23</v>
      </c>
      <c r="AJ6" s="139" t="s">
        <v>24</v>
      </c>
      <c r="AK6" s="125"/>
      <c r="AL6" s="125"/>
      <c r="AM6" s="125"/>
      <c r="AN6" s="125"/>
      <c r="AO6" s="125"/>
      <c r="AP6" s="125"/>
      <c r="AQ6" s="125"/>
      <c r="AR6" s="125"/>
      <c r="AS6" s="125"/>
      <c r="AT6" s="125"/>
      <c r="AU6" s="125"/>
      <c r="AV6" s="125"/>
      <c r="AW6" s="125"/>
      <c r="AX6" s="125"/>
      <c r="AY6" s="125"/>
      <c r="AZ6" s="139" t="s">
        <v>25</v>
      </c>
      <c r="BA6" s="125"/>
      <c r="BB6" s="54"/>
      <c r="BC6" s="139" t="s">
        <v>26</v>
      </c>
      <c r="BD6" s="125"/>
      <c r="BE6" s="125"/>
      <c r="BF6" s="125"/>
      <c r="BG6" s="125"/>
      <c r="BH6" s="54"/>
      <c r="BI6" s="139" t="s">
        <v>27</v>
      </c>
      <c r="BJ6" s="125"/>
      <c r="BK6" s="125"/>
      <c r="BL6" s="138" t="s">
        <v>28</v>
      </c>
      <c r="BM6" s="139" t="s">
        <v>29</v>
      </c>
      <c r="BN6" s="139" t="s">
        <v>30</v>
      </c>
      <c r="BO6" s="139" t="s">
        <v>31</v>
      </c>
      <c r="BP6" s="139" t="s">
        <v>32</v>
      </c>
      <c r="BQ6" s="139" t="s">
        <v>33</v>
      </c>
      <c r="BR6" s="139" t="s">
        <v>34</v>
      </c>
      <c r="BS6" s="140" t="s">
        <v>35</v>
      </c>
      <c r="BT6" s="140" t="s">
        <v>473</v>
      </c>
      <c r="BU6" s="183" t="s">
        <v>474</v>
      </c>
    </row>
    <row r="7" spans="1:73" ht="93" customHeight="1" x14ac:dyDescent="0.2">
      <c r="A7" s="125"/>
      <c r="B7" s="125"/>
      <c r="C7" s="125"/>
      <c r="D7" s="125"/>
      <c r="E7" s="125"/>
      <c r="F7" s="125"/>
      <c r="G7" s="125"/>
      <c r="H7" s="125"/>
      <c r="I7" s="125"/>
      <c r="J7" s="125"/>
      <c r="K7" s="55" t="s">
        <v>36</v>
      </c>
      <c r="L7" s="55" t="s">
        <v>37</v>
      </c>
      <c r="M7" s="55" t="s">
        <v>38</v>
      </c>
      <c r="N7" s="55" t="s">
        <v>39</v>
      </c>
      <c r="O7" s="55" t="s">
        <v>40</v>
      </c>
      <c r="P7" s="55" t="s">
        <v>41</v>
      </c>
      <c r="Q7" s="55" t="s">
        <v>42</v>
      </c>
      <c r="R7" s="55" t="s">
        <v>43</v>
      </c>
      <c r="S7" s="55" t="s">
        <v>44</v>
      </c>
      <c r="T7" s="55" t="s">
        <v>45</v>
      </c>
      <c r="U7" s="55" t="s">
        <v>46</v>
      </c>
      <c r="V7" s="55" t="s">
        <v>47</v>
      </c>
      <c r="W7" s="55" t="s">
        <v>48</v>
      </c>
      <c r="X7" s="55" t="s">
        <v>49</v>
      </c>
      <c r="Y7" s="55" t="s">
        <v>50</v>
      </c>
      <c r="Z7" s="55" t="s">
        <v>51</v>
      </c>
      <c r="AA7" s="55" t="s">
        <v>52</v>
      </c>
      <c r="AB7" s="55" t="s">
        <v>53</v>
      </c>
      <c r="AC7" s="55" t="s">
        <v>54</v>
      </c>
      <c r="AD7" s="56"/>
      <c r="AE7" s="125"/>
      <c r="AF7" s="57"/>
      <c r="AG7" s="125"/>
      <c r="AH7" s="125"/>
      <c r="AI7" s="125"/>
      <c r="AJ7" s="58" t="s">
        <v>55</v>
      </c>
      <c r="AK7" s="58"/>
      <c r="AL7" s="58" t="s">
        <v>56</v>
      </c>
      <c r="AM7" s="58"/>
      <c r="AN7" s="58" t="s">
        <v>57</v>
      </c>
      <c r="AO7" s="58"/>
      <c r="AP7" s="58" t="s">
        <v>58</v>
      </c>
      <c r="AQ7" s="58"/>
      <c r="AR7" s="58" t="s">
        <v>59</v>
      </c>
      <c r="AS7" s="58"/>
      <c r="AT7" s="58" t="s">
        <v>60</v>
      </c>
      <c r="AU7" s="58"/>
      <c r="AV7" s="58" t="s">
        <v>61</v>
      </c>
      <c r="AW7" s="58"/>
      <c r="AX7" s="58"/>
      <c r="AY7" s="57" t="s">
        <v>62</v>
      </c>
      <c r="AZ7" s="57" t="s">
        <v>63</v>
      </c>
      <c r="BA7" s="57" t="s">
        <v>64</v>
      </c>
      <c r="BB7" s="57"/>
      <c r="BC7" s="57" t="s">
        <v>65</v>
      </c>
      <c r="BD7" s="57" t="s">
        <v>66</v>
      </c>
      <c r="BE7" s="57" t="s">
        <v>67</v>
      </c>
      <c r="BF7" s="57"/>
      <c r="BG7" s="57" t="s">
        <v>26</v>
      </c>
      <c r="BH7" s="57"/>
      <c r="BI7" s="57" t="s">
        <v>68</v>
      </c>
      <c r="BJ7" s="57"/>
      <c r="BK7" s="57" t="s">
        <v>69</v>
      </c>
      <c r="BL7" s="125"/>
      <c r="BM7" s="125"/>
      <c r="BN7" s="125"/>
      <c r="BO7" s="125"/>
      <c r="BP7" s="125"/>
      <c r="BQ7" s="125"/>
      <c r="BR7" s="125"/>
      <c r="BS7" s="125"/>
      <c r="BT7" s="125"/>
      <c r="BU7" s="125"/>
    </row>
    <row r="8" spans="1:73" ht="165" hidden="1" customHeight="1" x14ac:dyDescent="0.25">
      <c r="A8" s="165" t="s">
        <v>70</v>
      </c>
      <c r="B8" s="164" t="s">
        <v>71</v>
      </c>
      <c r="C8" s="166" t="s">
        <v>72</v>
      </c>
      <c r="D8" s="137">
        <v>1</v>
      </c>
      <c r="E8" s="165" t="s">
        <v>73</v>
      </c>
      <c r="F8" s="165" t="s">
        <v>74</v>
      </c>
      <c r="G8" s="165" t="s">
        <v>75</v>
      </c>
      <c r="H8" s="165" t="str">
        <f>IFERROR(VLOOKUP(G8,Tablas!$A$15:$D$19,4,0)," ")</f>
        <v>El evento podrá ocurrir en algún momento</v>
      </c>
      <c r="I8" s="137" t="str">
        <f>IFERROR(VLOOKUP(G8,Tablas!$A$15:$C$19,3,0)," ")</f>
        <v>Posible</v>
      </c>
      <c r="J8" s="59" t="str">
        <f>IFERROR(VLOOKUP(G8,Tablas!$A$15:$B$19,2,0)," ")</f>
        <v>Posible</v>
      </c>
      <c r="K8" s="134" t="s">
        <v>76</v>
      </c>
      <c r="L8" s="134"/>
      <c r="M8" s="134"/>
      <c r="N8" s="134" t="s">
        <v>76</v>
      </c>
      <c r="O8" s="134" t="s">
        <v>76</v>
      </c>
      <c r="P8" s="134"/>
      <c r="Q8" s="134" t="s">
        <v>76</v>
      </c>
      <c r="R8" s="134" t="s">
        <v>76</v>
      </c>
      <c r="S8" s="134"/>
      <c r="T8" s="134"/>
      <c r="U8" s="134" t="s">
        <v>76</v>
      </c>
      <c r="V8" s="134" t="s">
        <v>76</v>
      </c>
      <c r="W8" s="134"/>
      <c r="X8" s="134"/>
      <c r="Y8" s="134" t="s">
        <v>76</v>
      </c>
      <c r="Z8" s="134"/>
      <c r="AA8" s="134" t="s">
        <v>76</v>
      </c>
      <c r="AB8" s="134"/>
      <c r="AC8" s="134"/>
      <c r="AD8" s="60">
        <f>COUNTIF(K8:AC8,"X")</f>
        <v>9</v>
      </c>
      <c r="AE8" s="137" t="str">
        <f>IF(AD8=0," ",IF(AD8&lt;6,"Moderado",IF(AD8&lt;12,"Mayor",IF(AD8&lt;20,"Catastrófico"))))</f>
        <v>Mayor</v>
      </c>
      <c r="AF8" s="59" t="str">
        <f>CONCATENATE(I8,AE8)</f>
        <v>PosibleMayor</v>
      </c>
      <c r="AG8" s="137" t="str">
        <f>IFERROR(VLOOKUP(AF8,Tablas!$C$159:$D$173,2,0)," ")</f>
        <v>Extremo</v>
      </c>
      <c r="AH8" s="61" t="s">
        <v>77</v>
      </c>
      <c r="AI8" s="61" t="s">
        <v>78</v>
      </c>
      <c r="AJ8" s="61" t="s">
        <v>79</v>
      </c>
      <c r="AK8" s="62">
        <f>IFERROR(VLOOKUP(AJ8,Tablas!$B$115:$C$116,2,0)," ")</f>
        <v>15</v>
      </c>
      <c r="AL8" s="61" t="s">
        <v>80</v>
      </c>
      <c r="AM8" s="62">
        <f>IFERROR(VLOOKUP(AL8,Tablas!$B$118:$C$119,2,0)," ")</f>
        <v>15</v>
      </c>
      <c r="AN8" s="61" t="s">
        <v>81</v>
      </c>
      <c r="AO8" s="62">
        <f>IFERROR(VLOOKUP(AN8,Tablas!$B$121:$C$122,2,0)," ")</f>
        <v>15</v>
      </c>
      <c r="AP8" s="61" t="s">
        <v>82</v>
      </c>
      <c r="AQ8" s="62">
        <f>IFERROR(VLOOKUP(AP8,Tablas!$B$124:$C$126,2,0)," ")</f>
        <v>15</v>
      </c>
      <c r="AR8" s="61" t="s">
        <v>83</v>
      </c>
      <c r="AS8" s="62">
        <f>IFERROR(VLOOKUP(AR8,Tablas!$B$128:$C$129,2,0)," ")</f>
        <v>15</v>
      </c>
      <c r="AT8" s="61" t="s">
        <v>84</v>
      </c>
      <c r="AU8" s="62">
        <f>IFERROR(VLOOKUP(AT8,Tablas!$B$131:$C$132,2,0)," ")</f>
        <v>15</v>
      </c>
      <c r="AV8" s="61" t="s">
        <v>85</v>
      </c>
      <c r="AW8" s="62">
        <f>IFERROR(VLOOKUP(AV8,Tablas!$B$134:$C$136,2,0)," ")</f>
        <v>15</v>
      </c>
      <c r="AX8" s="61">
        <v>105</v>
      </c>
      <c r="AY8" s="51" t="str">
        <f t="shared" ref="AY8:AY27" si="0">IF(AX8=0," ",IF(AX8&lt;85,"Débil",IF(AX8&lt;95,"Moderado",IF(AX8&gt;96,"Fuerte"))))</f>
        <v>Fuerte</v>
      </c>
      <c r="AZ8" s="61" t="s">
        <v>86</v>
      </c>
      <c r="BA8" s="63" t="s">
        <v>87</v>
      </c>
      <c r="BB8" s="63" t="s">
        <v>88</v>
      </c>
      <c r="BC8" s="63" t="s">
        <v>87</v>
      </c>
      <c r="BD8" s="61" t="s">
        <v>89</v>
      </c>
      <c r="BE8" s="61"/>
      <c r="BF8" s="51">
        <f>+AX8</f>
        <v>105</v>
      </c>
      <c r="BG8" s="137" t="str">
        <f>IF(BF8=0," ",IF(BF8&lt;50,"Débil",IF(BF8&lt;99,"Moderado",IF(BF8&gt;100,"Fuerte"))))</f>
        <v>Fuerte</v>
      </c>
      <c r="BH8" s="51" t="str">
        <f>CONCATENATE(I8,BG8)</f>
        <v>PosibleFuerte</v>
      </c>
      <c r="BI8" s="137" t="str">
        <f>IFERROR(VLOOKUP(BH8,Tablas!$H$186:$I$200,2,0)," ")</f>
        <v>Rara vez</v>
      </c>
      <c r="BJ8" s="51" t="str">
        <f>CONCATENATE(BI8,AE8)</f>
        <v>Rara vezMayor</v>
      </c>
      <c r="BK8" s="137" t="str">
        <f>IFERROR(VLOOKUP(BJ8,Tablas!$C$159:$D$173,2,0)," ")</f>
        <v>Moderado</v>
      </c>
      <c r="BL8" s="165" t="s">
        <v>90</v>
      </c>
      <c r="BM8" s="126" t="s">
        <v>91</v>
      </c>
      <c r="BN8" s="165" t="s">
        <v>92</v>
      </c>
      <c r="BO8" s="170">
        <v>44772</v>
      </c>
      <c r="BP8" s="170">
        <v>44804</v>
      </c>
      <c r="BQ8" s="165"/>
      <c r="BR8" s="165" t="s">
        <v>93</v>
      </c>
      <c r="BS8" s="127" t="s">
        <v>94</v>
      </c>
      <c r="BT8" s="127"/>
      <c r="BU8" s="64"/>
    </row>
    <row r="9" spans="1:73" ht="66" hidden="1" customHeight="1" x14ac:dyDescent="0.25">
      <c r="A9" s="125"/>
      <c r="B9" s="125"/>
      <c r="C9" s="125"/>
      <c r="D9" s="125"/>
      <c r="E9" s="125"/>
      <c r="F9" s="125"/>
      <c r="G9" s="125"/>
      <c r="H9" s="125"/>
      <c r="I9" s="125"/>
      <c r="J9" s="59"/>
      <c r="K9" s="125"/>
      <c r="L9" s="125"/>
      <c r="M9" s="125"/>
      <c r="N9" s="125"/>
      <c r="O9" s="125"/>
      <c r="P9" s="125"/>
      <c r="Q9" s="125"/>
      <c r="R9" s="125"/>
      <c r="S9" s="125"/>
      <c r="T9" s="125"/>
      <c r="U9" s="125"/>
      <c r="V9" s="125"/>
      <c r="W9" s="125"/>
      <c r="X9" s="125"/>
      <c r="Y9" s="125"/>
      <c r="Z9" s="125"/>
      <c r="AA9" s="125"/>
      <c r="AB9" s="125"/>
      <c r="AC9" s="125"/>
      <c r="AD9" s="60"/>
      <c r="AE9" s="125"/>
      <c r="AF9" s="59"/>
      <c r="AG9" s="125"/>
      <c r="AH9" s="65" t="s">
        <v>77</v>
      </c>
      <c r="AI9" s="61" t="s">
        <v>95</v>
      </c>
      <c r="AJ9" s="61" t="s">
        <v>79</v>
      </c>
      <c r="AK9" s="62">
        <f>IFERROR(VLOOKUP(AJ9,Tablas!$B$115:$C$116,2,0)," ")</f>
        <v>15</v>
      </c>
      <c r="AL9" s="61" t="s">
        <v>96</v>
      </c>
      <c r="AM9" s="62">
        <f>IFERROR(VLOOKUP(AL9,Tablas!$B$118:$C$119,2,0)," ")</f>
        <v>0</v>
      </c>
      <c r="AN9" s="61" t="s">
        <v>97</v>
      </c>
      <c r="AO9" s="62">
        <f>IFERROR(VLOOKUP(AN9,Tablas!$B$121:$C$122,2,0)," ")</f>
        <v>0</v>
      </c>
      <c r="AP9" s="61" t="s">
        <v>82</v>
      </c>
      <c r="AQ9" s="62">
        <f>IFERROR(VLOOKUP(AP9,Tablas!$B$124:$C$126,2,0)," ")</f>
        <v>15</v>
      </c>
      <c r="AR9" s="61" t="s">
        <v>83</v>
      </c>
      <c r="AS9" s="62">
        <f>IFERROR(VLOOKUP(AR9,Tablas!$B$128:$C$129,2,0)," ")</f>
        <v>15</v>
      </c>
      <c r="AT9" s="61" t="s">
        <v>84</v>
      </c>
      <c r="AU9" s="62">
        <f>IFERROR(VLOOKUP(AT9,Tablas!$B$131:$C$132,2,0)," ")</f>
        <v>15</v>
      </c>
      <c r="AV9" s="61" t="s">
        <v>85</v>
      </c>
      <c r="AW9" s="62">
        <f>IFERROR(VLOOKUP(AV9,Tablas!$B$134:$C$136,2,0)," ")</f>
        <v>15</v>
      </c>
      <c r="AX9" s="61">
        <v>75</v>
      </c>
      <c r="AY9" s="51" t="str">
        <f t="shared" si="0"/>
        <v>Débil</v>
      </c>
      <c r="AZ9" s="61" t="s">
        <v>86</v>
      </c>
      <c r="BA9" s="63" t="s">
        <v>87</v>
      </c>
      <c r="BB9" s="66" t="s">
        <v>98</v>
      </c>
      <c r="BC9" s="66" t="s">
        <v>99</v>
      </c>
      <c r="BD9" s="61" t="s">
        <v>100</v>
      </c>
      <c r="BE9" s="61" t="s">
        <v>101</v>
      </c>
      <c r="BF9" s="51"/>
      <c r="BG9" s="125"/>
      <c r="BH9" s="51"/>
      <c r="BI9" s="125"/>
      <c r="BJ9" s="51"/>
      <c r="BK9" s="125"/>
      <c r="BL9" s="125"/>
      <c r="BM9" s="125"/>
      <c r="BN9" s="125"/>
      <c r="BO9" s="125"/>
      <c r="BP9" s="125"/>
      <c r="BQ9" s="125"/>
      <c r="BR9" s="125"/>
      <c r="BS9" s="125"/>
      <c r="BT9" s="125"/>
      <c r="BU9" s="64"/>
    </row>
    <row r="10" spans="1:73" ht="358.5" hidden="1" customHeight="1" x14ac:dyDescent="0.25">
      <c r="A10" s="125"/>
      <c r="B10" s="61" t="s">
        <v>102</v>
      </c>
      <c r="C10" s="65" t="s">
        <v>103</v>
      </c>
      <c r="D10" s="51">
        <v>2</v>
      </c>
      <c r="E10" s="62" t="s">
        <v>104</v>
      </c>
      <c r="F10" s="62" t="s">
        <v>74</v>
      </c>
      <c r="G10" s="62" t="s">
        <v>75</v>
      </c>
      <c r="H10" s="62" t="str">
        <f>IFERROR(VLOOKUP(G10,Tablas!$A$15:$D$19,4,0)," ")</f>
        <v>El evento podrá ocurrir en algún momento</v>
      </c>
      <c r="I10" s="51" t="str">
        <f>IFERROR(VLOOKUP(G10,Tablas!$A$15:$C$19,3,0)," ")</f>
        <v>Posible</v>
      </c>
      <c r="J10" s="59" t="str">
        <f>IFERROR(VLOOKUP(G10,Tablas!$A$15:$B$19,2,0)," ")</f>
        <v>Posible</v>
      </c>
      <c r="K10" s="59" t="s">
        <v>76</v>
      </c>
      <c r="L10" s="59"/>
      <c r="M10" s="59" t="s">
        <v>76</v>
      </c>
      <c r="N10" s="59" t="s">
        <v>76</v>
      </c>
      <c r="O10" s="59" t="s">
        <v>76</v>
      </c>
      <c r="P10" s="59" t="s">
        <v>76</v>
      </c>
      <c r="Q10" s="59"/>
      <c r="R10" s="59" t="s">
        <v>76</v>
      </c>
      <c r="S10" s="59"/>
      <c r="T10" s="59"/>
      <c r="U10" s="59" t="s">
        <v>76</v>
      </c>
      <c r="V10" s="59" t="s">
        <v>76</v>
      </c>
      <c r="W10" s="59"/>
      <c r="X10" s="59" t="s">
        <v>76</v>
      </c>
      <c r="Y10" s="59" t="s">
        <v>76</v>
      </c>
      <c r="Z10" s="59"/>
      <c r="AA10" s="59" t="s">
        <v>76</v>
      </c>
      <c r="AB10" s="59"/>
      <c r="AC10" s="59"/>
      <c r="AD10" s="60">
        <f t="shared" ref="AD10:AD12" si="1">COUNTIF(K10:AC10,"X")</f>
        <v>11</v>
      </c>
      <c r="AE10" s="51" t="str">
        <f t="shared" ref="AE10:AE12" si="2">IF(AD10=0," ",IF(AD10&lt;6,"Moderado",IF(AD10&lt;12,"Mayor",IF(AD10&lt;20,"Catastrófico"))))</f>
        <v>Mayor</v>
      </c>
      <c r="AF10" s="59" t="str">
        <f t="shared" ref="AF10:AF12" si="3">CONCATENATE(I10,AE10)</f>
        <v>PosibleMayor</v>
      </c>
      <c r="AG10" s="51" t="str">
        <f>IFERROR(VLOOKUP(AF10,Tablas!$C$159:$D$173,2,0)," ")</f>
        <v>Extremo</v>
      </c>
      <c r="AH10" s="65" t="s">
        <v>105</v>
      </c>
      <c r="AI10" s="65" t="s">
        <v>106</v>
      </c>
      <c r="AJ10" s="62" t="s">
        <v>79</v>
      </c>
      <c r="AK10" s="62">
        <f>IFERROR(VLOOKUP(AJ10,Tablas!$B$115:$C$116,2,0)," ")</f>
        <v>15</v>
      </c>
      <c r="AL10" s="62" t="s">
        <v>80</v>
      </c>
      <c r="AM10" s="62">
        <f>IFERROR(VLOOKUP(AL10,Tablas!$B$118:$C$119,2,0)," ")</f>
        <v>15</v>
      </c>
      <c r="AN10" s="62" t="s">
        <v>81</v>
      </c>
      <c r="AO10" s="62">
        <f>IFERROR(VLOOKUP(AN10,Tablas!$B$121:$C$122,2,0)," ")</f>
        <v>15</v>
      </c>
      <c r="AP10" s="62" t="s">
        <v>82</v>
      </c>
      <c r="AQ10" s="62">
        <f>IFERROR(VLOOKUP(AP10,Tablas!$B$124:$C$126,2,0)," ")</f>
        <v>15</v>
      </c>
      <c r="AR10" s="62" t="s">
        <v>107</v>
      </c>
      <c r="AS10" s="62">
        <f>IFERROR(VLOOKUP(AR10,Tablas!$B$128:$C$129,2,0)," ")</f>
        <v>0</v>
      </c>
      <c r="AT10" s="62" t="s">
        <v>84</v>
      </c>
      <c r="AU10" s="62">
        <f>IFERROR(VLOOKUP(AT10,Tablas!$B$131:$C$132,2,0)," ")</f>
        <v>15</v>
      </c>
      <c r="AV10" s="62" t="s">
        <v>85</v>
      </c>
      <c r="AW10" s="62">
        <f>IFERROR(VLOOKUP(AV10,Tablas!$B$134:$C$136,2,0)," ")</f>
        <v>15</v>
      </c>
      <c r="AX10" s="62">
        <f t="shared" ref="AX10:AX27" si="4">IFERROR(+AK10+AM10+AO10+AQ10+AS10+AU10+AW10,0)</f>
        <v>90</v>
      </c>
      <c r="AY10" s="51" t="str">
        <f t="shared" si="0"/>
        <v>Moderado</v>
      </c>
      <c r="AZ10" s="62" t="s">
        <v>108</v>
      </c>
      <c r="BA10" s="51" t="str">
        <f>IFERROR(VLOOKUP(AZ10,Tablas!$A$141:$B$143,2,0)," ")</f>
        <v>Moderado</v>
      </c>
      <c r="BB10" s="51" t="str">
        <f t="shared" ref="BB10:BB12" si="5">CONCATENATE(AY10,BA10)</f>
        <v>ModeradoModerado</v>
      </c>
      <c r="BC10" s="51" t="str">
        <f>IFERROR(VLOOKUP(BB10,Tablas!$C$147:$D$155,2,0)," ")</f>
        <v>Moderado</v>
      </c>
      <c r="BD10" s="51" t="str">
        <f>IFERROR(VLOOKUP(BC10,Tablas!$D$147:$E$155,2,0)," ")</f>
        <v>Sí</v>
      </c>
      <c r="BE10" s="67" t="s">
        <v>109</v>
      </c>
      <c r="BF10" s="51">
        <f t="shared" ref="BF10:BF12" si="6">+AX10</f>
        <v>90</v>
      </c>
      <c r="BG10" s="51" t="str">
        <f t="shared" ref="BG10:BG12" si="7">IF(BF10=0," ",IF(BF10&lt;50,"Débil",IF(BF10&lt;99,"Moderado",IF(BF10&gt;100,"Fuerte"))))</f>
        <v>Moderado</v>
      </c>
      <c r="BH10" s="51" t="str">
        <f t="shared" ref="BH10:BH13" si="8">CONCATENATE(I10,BG10)</f>
        <v>PosibleModerado</v>
      </c>
      <c r="BI10" s="51" t="str">
        <f>IFERROR(VLOOKUP(BH10,Tablas!$H$186:$I$200,2,0)," ")</f>
        <v>Improbable</v>
      </c>
      <c r="BJ10" s="51" t="str">
        <f t="shared" ref="BJ10:BJ13" si="9">CONCATENATE(BI10,AE10)</f>
        <v>ImprobableMayor</v>
      </c>
      <c r="BK10" s="51" t="str">
        <f>IFERROR(VLOOKUP(BJ10,Tablas!$C$159:$D$173,2,0)," ")</f>
        <v>Moderado</v>
      </c>
      <c r="BL10" s="67" t="s">
        <v>90</v>
      </c>
      <c r="BM10" s="62" t="s">
        <v>110</v>
      </c>
      <c r="BN10" s="62" t="s">
        <v>111</v>
      </c>
      <c r="BO10" s="62" t="s">
        <v>112</v>
      </c>
      <c r="BP10" s="62" t="s">
        <v>113</v>
      </c>
      <c r="BQ10" s="62" t="s">
        <v>114</v>
      </c>
      <c r="BR10" s="62" t="s">
        <v>115</v>
      </c>
      <c r="BS10" s="61" t="s">
        <v>94</v>
      </c>
      <c r="BT10" s="62"/>
      <c r="BU10" s="64"/>
    </row>
    <row r="11" spans="1:73" ht="201.75" hidden="1" customHeight="1" x14ac:dyDescent="0.25">
      <c r="A11" s="126" t="s">
        <v>116</v>
      </c>
      <c r="B11" s="126" t="s">
        <v>117</v>
      </c>
      <c r="C11" s="126" t="s">
        <v>118</v>
      </c>
      <c r="D11" s="51">
        <v>3</v>
      </c>
      <c r="E11" s="62" t="s">
        <v>119</v>
      </c>
      <c r="F11" s="62" t="s">
        <v>74</v>
      </c>
      <c r="G11" s="62" t="s">
        <v>120</v>
      </c>
      <c r="H11" s="62" t="str">
        <f>IFERROR(VLOOKUP(G11,Tablas!$A$15:$D$19,4,0)," ")</f>
        <v>El evento puede ocurrir en algún momento</v>
      </c>
      <c r="I11" s="51" t="str">
        <f>IFERROR(VLOOKUP(G11,Tablas!$A$15:$C$19,3,0)," ")</f>
        <v>Improbable</v>
      </c>
      <c r="J11" s="59" t="str">
        <f>IFERROR(VLOOKUP(G11,Tablas!$A$15:$B$19,2,0)," ")</f>
        <v>Improbable</v>
      </c>
      <c r="K11" s="59" t="s">
        <v>76</v>
      </c>
      <c r="L11" s="59" t="s">
        <v>76</v>
      </c>
      <c r="M11" s="51" t="s">
        <v>76</v>
      </c>
      <c r="N11" s="51" t="s">
        <v>76</v>
      </c>
      <c r="O11" s="59"/>
      <c r="P11" s="68" t="s">
        <v>76</v>
      </c>
      <c r="Q11" s="59" t="s">
        <v>76</v>
      </c>
      <c r="R11" s="51" t="s">
        <v>76</v>
      </c>
      <c r="S11" s="51"/>
      <c r="T11" s="51"/>
      <c r="U11" s="51" t="s">
        <v>76</v>
      </c>
      <c r="V11" s="59"/>
      <c r="W11" s="51"/>
      <c r="X11" s="59"/>
      <c r="Y11" s="51" t="s">
        <v>76</v>
      </c>
      <c r="Z11" s="51"/>
      <c r="AA11" s="59" t="s">
        <v>76</v>
      </c>
      <c r="AB11" s="59" t="s">
        <v>76</v>
      </c>
      <c r="AC11" s="59"/>
      <c r="AD11" s="60">
        <f t="shared" si="1"/>
        <v>11</v>
      </c>
      <c r="AE11" s="51" t="str">
        <f t="shared" si="2"/>
        <v>Mayor</v>
      </c>
      <c r="AF11" s="59" t="str">
        <f t="shared" si="3"/>
        <v>ImprobableMayor</v>
      </c>
      <c r="AG11" s="51" t="str">
        <f>IFERROR(VLOOKUP(AF11,Tablas!$C$159:$D$173,2,0)," ")</f>
        <v>Moderado</v>
      </c>
      <c r="AH11" s="69" t="s">
        <v>121</v>
      </c>
      <c r="AI11" s="62" t="s">
        <v>122</v>
      </c>
      <c r="AJ11" s="61" t="s">
        <v>79</v>
      </c>
      <c r="AK11" s="62">
        <f>IFERROR(VLOOKUP(AJ11,Tablas!$B$115:$C$116,2,0)," ")</f>
        <v>15</v>
      </c>
      <c r="AL11" s="61" t="s">
        <v>80</v>
      </c>
      <c r="AM11" s="62">
        <f>IFERROR(VLOOKUP(AL11,Tablas!$B$118:$C$119,2,0)," ")</f>
        <v>15</v>
      </c>
      <c r="AN11" s="61" t="s">
        <v>81</v>
      </c>
      <c r="AO11" s="62">
        <f>IFERROR(VLOOKUP(AN11,Tablas!$B$121:$C$122,2,0)," ")</f>
        <v>15</v>
      </c>
      <c r="AP11" s="62" t="s">
        <v>82</v>
      </c>
      <c r="AQ11" s="62">
        <f>IFERROR(VLOOKUP(AP11,Tablas!$B$124:$C$126,2,0)," ")</f>
        <v>15</v>
      </c>
      <c r="AR11" s="61" t="s">
        <v>107</v>
      </c>
      <c r="AS11" s="62">
        <f>IFERROR(VLOOKUP(AR11,Tablas!$B$128:$C$129,2,0)," ")</f>
        <v>0</v>
      </c>
      <c r="AT11" s="61" t="s">
        <v>84</v>
      </c>
      <c r="AU11" s="62">
        <f>IFERROR(VLOOKUP(AT11,Tablas!$B$131:$C$132,2,0)," ")</f>
        <v>15</v>
      </c>
      <c r="AV11" s="61" t="s">
        <v>85</v>
      </c>
      <c r="AW11" s="62">
        <f>IFERROR(VLOOKUP(AV11,Tablas!$B$134:$C$136,2,0)," ")</f>
        <v>15</v>
      </c>
      <c r="AX11" s="62">
        <f t="shared" si="4"/>
        <v>90</v>
      </c>
      <c r="AY11" s="51" t="str">
        <f t="shared" si="0"/>
        <v>Moderado</v>
      </c>
      <c r="AZ11" s="62" t="s">
        <v>86</v>
      </c>
      <c r="BA11" s="51" t="str">
        <f>IFERROR(VLOOKUP(AZ11,Tablas!$A$141:$B$143,2,0)," ")</f>
        <v>Fuerte</v>
      </c>
      <c r="BB11" s="51" t="str">
        <f t="shared" si="5"/>
        <v>ModeradoFuerte</v>
      </c>
      <c r="BC11" s="51" t="str">
        <f>IFERROR(VLOOKUP(BB11,Tablas!$C$147:$D$155,2,0)," ")</f>
        <v>Moderado</v>
      </c>
      <c r="BD11" s="51" t="str">
        <f>IFERROR(VLOOKUP(BC11,Tablas!$D$147:$E$155,2,0)," ")</f>
        <v>Sí</v>
      </c>
      <c r="BE11" s="62" t="s">
        <v>123</v>
      </c>
      <c r="BF11" s="51">
        <f t="shared" si="6"/>
        <v>90</v>
      </c>
      <c r="BG11" s="51" t="str">
        <f t="shared" si="7"/>
        <v>Moderado</v>
      </c>
      <c r="BH11" s="51" t="str">
        <f t="shared" si="8"/>
        <v>ImprobableModerado</v>
      </c>
      <c r="BI11" s="51" t="str">
        <f>IFERROR(VLOOKUP(BH11,Tablas!$H$186:$I$200,2,0)," ")</f>
        <v>Rara vez</v>
      </c>
      <c r="BJ11" s="51" t="str">
        <f t="shared" si="9"/>
        <v>Rara vezMayor</v>
      </c>
      <c r="BK11" s="51" t="str">
        <f>IFERROR(VLOOKUP(BJ11,Tablas!$C$159:$D$173,2,0)," ")</f>
        <v>Moderado</v>
      </c>
      <c r="BL11" s="165" t="s">
        <v>90</v>
      </c>
      <c r="BM11" s="70" t="s">
        <v>124</v>
      </c>
      <c r="BN11" s="62" t="s">
        <v>125</v>
      </c>
      <c r="BO11" s="71">
        <v>44849</v>
      </c>
      <c r="BP11" s="71">
        <v>44985</v>
      </c>
      <c r="BQ11" s="62" t="s">
        <v>126</v>
      </c>
      <c r="BR11" s="62" t="s">
        <v>93</v>
      </c>
      <c r="BS11" s="61" t="s">
        <v>94</v>
      </c>
      <c r="BT11" s="126"/>
      <c r="BU11" s="64"/>
    </row>
    <row r="12" spans="1:73" ht="153.75" hidden="1" customHeight="1" x14ac:dyDescent="0.25">
      <c r="A12" s="125"/>
      <c r="B12" s="125"/>
      <c r="C12" s="125"/>
      <c r="D12" s="51">
        <v>4</v>
      </c>
      <c r="E12" s="62" t="s">
        <v>127</v>
      </c>
      <c r="F12" s="62" t="s">
        <v>74</v>
      </c>
      <c r="G12" s="62" t="s">
        <v>120</v>
      </c>
      <c r="H12" s="62" t="str">
        <f>IFERROR(VLOOKUP(G12,Tablas!$A$15:$D$19,4,0)," ")</f>
        <v>El evento puede ocurrir en algún momento</v>
      </c>
      <c r="I12" s="51" t="str">
        <f>IFERROR(VLOOKUP(G12,Tablas!$A$15:$C$19,3,0)," ")</f>
        <v>Improbable</v>
      </c>
      <c r="J12" s="59" t="str">
        <f>IFERROR(VLOOKUP(G12,Tablas!$A$15:$B$19,2,0)," ")</f>
        <v>Improbable</v>
      </c>
      <c r="K12" s="51" t="s">
        <v>76</v>
      </c>
      <c r="L12" s="59"/>
      <c r="M12" s="59" t="s">
        <v>76</v>
      </c>
      <c r="N12" s="59"/>
      <c r="O12" s="59" t="s">
        <v>76</v>
      </c>
      <c r="P12" s="59"/>
      <c r="Q12" s="51" t="s">
        <v>76</v>
      </c>
      <c r="R12" s="59"/>
      <c r="S12" s="51"/>
      <c r="T12" s="51" t="s">
        <v>76</v>
      </c>
      <c r="U12" s="51" t="s">
        <v>76</v>
      </c>
      <c r="V12" s="51" t="s">
        <v>76</v>
      </c>
      <c r="W12" s="51" t="s">
        <v>76</v>
      </c>
      <c r="X12" s="51" t="s">
        <v>76</v>
      </c>
      <c r="Y12" s="51" t="s">
        <v>76</v>
      </c>
      <c r="Z12" s="51"/>
      <c r="AA12" s="59" t="s">
        <v>76</v>
      </c>
      <c r="AB12" s="59"/>
      <c r="AC12" s="59"/>
      <c r="AD12" s="60">
        <f t="shared" si="1"/>
        <v>11</v>
      </c>
      <c r="AE12" s="51" t="str">
        <f t="shared" si="2"/>
        <v>Mayor</v>
      </c>
      <c r="AF12" s="59" t="str">
        <f t="shared" si="3"/>
        <v>ImprobableMayor</v>
      </c>
      <c r="AG12" s="51" t="str">
        <f>IFERROR(VLOOKUP(AF12,Tablas!$C$159:$D$173,2,0)," ")</f>
        <v>Moderado</v>
      </c>
      <c r="AH12" s="62" t="s">
        <v>128</v>
      </c>
      <c r="AI12" s="62" t="s">
        <v>129</v>
      </c>
      <c r="AJ12" s="61" t="s">
        <v>79</v>
      </c>
      <c r="AK12" s="62">
        <f>IFERROR(VLOOKUP(AJ12,Tablas!$B$115:$C$116,2,0)," ")</f>
        <v>15</v>
      </c>
      <c r="AL12" s="61" t="s">
        <v>80</v>
      </c>
      <c r="AM12" s="62">
        <f>IFERROR(VLOOKUP(AL12,Tablas!$B$118:$C$119,2,0)," ")</f>
        <v>15</v>
      </c>
      <c r="AN12" s="61" t="s">
        <v>97</v>
      </c>
      <c r="AO12" s="62">
        <f>IFERROR(VLOOKUP(AN12,Tablas!$B$121:$C$122,2,0)," ")</f>
        <v>0</v>
      </c>
      <c r="AP12" s="62" t="s">
        <v>82</v>
      </c>
      <c r="AQ12" s="62">
        <f>IFERROR(VLOOKUP(AP12,Tablas!$B$124:$C$126,2,0)," ")</f>
        <v>15</v>
      </c>
      <c r="AR12" s="61" t="s">
        <v>107</v>
      </c>
      <c r="AS12" s="62">
        <f>IFERROR(VLOOKUP(AR12,Tablas!$B$128:$C$129,2,0)," ")</f>
        <v>0</v>
      </c>
      <c r="AT12" s="61" t="s">
        <v>84</v>
      </c>
      <c r="AU12" s="62">
        <f>IFERROR(VLOOKUP(AT12,Tablas!$B$131:$C$132,2,0)," ")</f>
        <v>15</v>
      </c>
      <c r="AV12" s="61" t="s">
        <v>85</v>
      </c>
      <c r="AW12" s="62">
        <f>IFERROR(VLOOKUP(AV12,Tablas!$B$134:$C$136,2,0)," ")</f>
        <v>15</v>
      </c>
      <c r="AX12" s="62">
        <f t="shared" si="4"/>
        <v>75</v>
      </c>
      <c r="AY12" s="51" t="str">
        <f t="shared" si="0"/>
        <v>Débil</v>
      </c>
      <c r="AZ12" s="62" t="s">
        <v>108</v>
      </c>
      <c r="BA12" s="51" t="str">
        <f>IFERROR(VLOOKUP(AZ12,Tablas!$A$141:$B$143,2,0)," ")</f>
        <v>Moderado</v>
      </c>
      <c r="BB12" s="51" t="str">
        <f t="shared" si="5"/>
        <v>DébilModerado</v>
      </c>
      <c r="BC12" s="51" t="str">
        <f>IFERROR(VLOOKUP(BB12,Tablas!$C$147:$D$155,2,0)," ")</f>
        <v>Débil</v>
      </c>
      <c r="BD12" s="51" t="str">
        <f>IFERROR(VLOOKUP(BC12,Tablas!$D$147:$E$155,2,0)," ")</f>
        <v>Sí</v>
      </c>
      <c r="BE12" s="62" t="s">
        <v>130</v>
      </c>
      <c r="BF12" s="51">
        <f t="shared" si="6"/>
        <v>75</v>
      </c>
      <c r="BG12" s="51" t="str">
        <f t="shared" si="7"/>
        <v>Moderado</v>
      </c>
      <c r="BH12" s="51" t="str">
        <f t="shared" si="8"/>
        <v>ImprobableModerado</v>
      </c>
      <c r="BI12" s="51" t="str">
        <f>IFERROR(VLOOKUP(BH12,Tablas!$H$186:$I$200,2,0)," ")</f>
        <v>Rara vez</v>
      </c>
      <c r="BJ12" s="51" t="str">
        <f t="shared" si="9"/>
        <v>Rara vezMayor</v>
      </c>
      <c r="BK12" s="51" t="str">
        <f>IFERROR(VLOOKUP(BJ12,Tablas!$C$159:$D$173,2,0)," ")</f>
        <v>Moderado</v>
      </c>
      <c r="BL12" s="125"/>
      <c r="BM12" s="62" t="s">
        <v>131</v>
      </c>
      <c r="BN12" s="62" t="s">
        <v>132</v>
      </c>
      <c r="BO12" s="72">
        <v>44743</v>
      </c>
      <c r="BP12" s="72">
        <v>44956</v>
      </c>
      <c r="BQ12" s="62" t="s">
        <v>133</v>
      </c>
      <c r="BR12" s="62" t="s">
        <v>93</v>
      </c>
      <c r="BS12" s="61" t="s">
        <v>94</v>
      </c>
      <c r="BT12" s="125"/>
      <c r="BU12" s="64"/>
    </row>
    <row r="13" spans="1:73" ht="163.5" hidden="1" customHeight="1" x14ac:dyDescent="0.25">
      <c r="A13" s="126" t="s">
        <v>134</v>
      </c>
      <c r="B13" s="126" t="s">
        <v>135</v>
      </c>
      <c r="C13" s="126" t="s">
        <v>136</v>
      </c>
      <c r="D13" s="51">
        <v>5</v>
      </c>
      <c r="E13" s="62" t="s">
        <v>137</v>
      </c>
      <c r="F13" s="62" t="s">
        <v>74</v>
      </c>
      <c r="G13" s="62" t="s">
        <v>75</v>
      </c>
      <c r="H13" s="62" t="str">
        <f>IFERROR(VLOOKUP(G13,Tablas!$A$15:$D$19,4,0)," ")</f>
        <v>El evento podrá ocurrir en algún momento</v>
      </c>
      <c r="I13" s="73" t="s">
        <v>138</v>
      </c>
      <c r="J13" s="61" t="s">
        <v>138</v>
      </c>
      <c r="K13" s="61" t="s">
        <v>139</v>
      </c>
      <c r="L13" s="61" t="s">
        <v>139</v>
      </c>
      <c r="M13" s="61"/>
      <c r="N13" s="61"/>
      <c r="O13" s="61"/>
      <c r="P13" s="61" t="s">
        <v>139</v>
      </c>
      <c r="Q13" s="61" t="s">
        <v>139</v>
      </c>
      <c r="R13" s="61"/>
      <c r="S13" s="61"/>
      <c r="T13" s="61" t="s">
        <v>139</v>
      </c>
      <c r="U13" s="61" t="s">
        <v>139</v>
      </c>
      <c r="V13" s="61" t="s">
        <v>139</v>
      </c>
      <c r="W13" s="61" t="s">
        <v>139</v>
      </c>
      <c r="X13" s="61" t="s">
        <v>139</v>
      </c>
      <c r="Y13" s="61"/>
      <c r="Z13" s="61"/>
      <c r="AA13" s="61"/>
      <c r="AB13" s="61"/>
      <c r="AC13" s="61"/>
      <c r="AD13" s="61">
        <v>9</v>
      </c>
      <c r="AE13" s="74" t="s">
        <v>140</v>
      </c>
      <c r="AF13" s="61" t="s">
        <v>141</v>
      </c>
      <c r="AG13" s="66" t="s">
        <v>142</v>
      </c>
      <c r="AH13" s="65" t="s">
        <v>143</v>
      </c>
      <c r="AI13" s="62" t="s">
        <v>144</v>
      </c>
      <c r="AJ13" s="61" t="s">
        <v>79</v>
      </c>
      <c r="AK13" s="62">
        <f>IFERROR(VLOOKUP(AJ13,Tablas!$B$115:$C$116,2,0)," ")</f>
        <v>15</v>
      </c>
      <c r="AL13" s="61" t="s">
        <v>80</v>
      </c>
      <c r="AM13" s="62">
        <f>IFERROR(VLOOKUP(AL13,Tablas!$B$118:$C$119,2,0)," ")</f>
        <v>15</v>
      </c>
      <c r="AN13" s="61" t="s">
        <v>81</v>
      </c>
      <c r="AO13" s="62">
        <f>IFERROR(VLOOKUP(AN13,Tablas!$B$121:$C$122,2,0)," ")</f>
        <v>15</v>
      </c>
      <c r="AP13" s="62" t="s">
        <v>145</v>
      </c>
      <c r="AQ13" s="62">
        <f>IFERROR(VLOOKUP(AP13,Tablas!$B$124:$C$126,2,0)," ")</f>
        <v>10</v>
      </c>
      <c r="AR13" s="61" t="s">
        <v>83</v>
      </c>
      <c r="AS13" s="62">
        <f>IFERROR(VLOOKUP(AR13,Tablas!$B$128:$C$129,2,0)," ")</f>
        <v>15</v>
      </c>
      <c r="AT13" s="61" t="s">
        <v>84</v>
      </c>
      <c r="AU13" s="62">
        <f>IFERROR(VLOOKUP(AT13,Tablas!$B$131:$C$132,2,0)," ")</f>
        <v>15</v>
      </c>
      <c r="AV13" s="61" t="s">
        <v>85</v>
      </c>
      <c r="AW13" s="62">
        <f>IFERROR(VLOOKUP(AV13,Tablas!$B$134:$C$136,2,0)," ")</f>
        <v>15</v>
      </c>
      <c r="AX13" s="62">
        <f t="shared" si="4"/>
        <v>100</v>
      </c>
      <c r="AY13" s="51" t="str">
        <f t="shared" si="0"/>
        <v>Fuerte</v>
      </c>
      <c r="AZ13" s="61" t="s">
        <v>86</v>
      </c>
      <c r="BA13" s="63" t="s">
        <v>87</v>
      </c>
      <c r="BB13" s="63" t="s">
        <v>88</v>
      </c>
      <c r="BC13" s="63" t="s">
        <v>87</v>
      </c>
      <c r="BD13" s="61" t="s">
        <v>89</v>
      </c>
      <c r="BE13" s="61"/>
      <c r="BF13" s="61">
        <v>100</v>
      </c>
      <c r="BG13" s="51" t="str">
        <f>IF(BF13=0," ",IF(BF13&lt;50,"Débil",IF(BF13&lt;99,"Moderado",IF(BF13&gt;=100,"Fuerte"))))</f>
        <v>Fuerte</v>
      </c>
      <c r="BH13" s="51" t="str">
        <f t="shared" si="8"/>
        <v>PosibleFuerte</v>
      </c>
      <c r="BI13" s="51" t="str">
        <f>IFERROR(VLOOKUP(BH13,Tablas!$H$186:$I$200,2,0)," ")</f>
        <v>Rara vez</v>
      </c>
      <c r="BJ13" s="51" t="str">
        <f t="shared" si="9"/>
        <v>Rara vezMayor</v>
      </c>
      <c r="BK13" s="51" t="str">
        <f>IFERROR(VLOOKUP(BJ13,Tablas!$C$159:$D$173,2,0)," ")</f>
        <v>Moderado</v>
      </c>
      <c r="BL13" s="67" t="s">
        <v>90</v>
      </c>
      <c r="BM13" s="75" t="s">
        <v>146</v>
      </c>
      <c r="BN13" s="75" t="s">
        <v>147</v>
      </c>
      <c r="BO13" s="76">
        <v>44682</v>
      </c>
      <c r="BP13" s="76">
        <v>44896</v>
      </c>
      <c r="BQ13" s="75" t="s">
        <v>148</v>
      </c>
      <c r="BR13" s="75" t="s">
        <v>149</v>
      </c>
      <c r="BS13" s="61" t="s">
        <v>94</v>
      </c>
      <c r="BT13" s="126"/>
      <c r="BU13" s="64"/>
    </row>
    <row r="14" spans="1:73" ht="189" hidden="1" customHeight="1" x14ac:dyDescent="0.25">
      <c r="A14" s="125"/>
      <c r="B14" s="125"/>
      <c r="C14" s="125"/>
      <c r="D14" s="51">
        <v>6</v>
      </c>
      <c r="E14" s="62" t="s">
        <v>150</v>
      </c>
      <c r="F14" s="62" t="s">
        <v>74</v>
      </c>
      <c r="G14" s="62" t="s">
        <v>75</v>
      </c>
      <c r="H14" s="62" t="str">
        <f>IFERROR(VLOOKUP(G14,Tablas!$A$15:$D$19,4,0)," ")</f>
        <v>El evento podrá ocurrir en algún momento</v>
      </c>
      <c r="I14" s="73" t="s">
        <v>138</v>
      </c>
      <c r="J14" s="61" t="s">
        <v>138</v>
      </c>
      <c r="K14" s="61" t="s">
        <v>139</v>
      </c>
      <c r="L14" s="61" t="s">
        <v>139</v>
      </c>
      <c r="M14" s="61" t="s">
        <v>139</v>
      </c>
      <c r="N14" s="61" t="s">
        <v>139</v>
      </c>
      <c r="O14" s="61" t="s">
        <v>139</v>
      </c>
      <c r="P14" s="61" t="s">
        <v>139</v>
      </c>
      <c r="Q14" s="61" t="s">
        <v>139</v>
      </c>
      <c r="R14" s="61"/>
      <c r="S14" s="61" t="s">
        <v>139</v>
      </c>
      <c r="T14" s="61" t="s">
        <v>139</v>
      </c>
      <c r="U14" s="61" t="s">
        <v>139</v>
      </c>
      <c r="V14" s="61" t="s">
        <v>139</v>
      </c>
      <c r="W14" s="61" t="s">
        <v>139</v>
      </c>
      <c r="X14" s="61" t="s">
        <v>139</v>
      </c>
      <c r="Y14" s="61" t="s">
        <v>139</v>
      </c>
      <c r="Z14" s="61"/>
      <c r="AA14" s="61" t="s">
        <v>139</v>
      </c>
      <c r="AB14" s="61"/>
      <c r="AC14" s="61"/>
      <c r="AD14" s="61">
        <v>15</v>
      </c>
      <c r="AE14" s="66" t="s">
        <v>151</v>
      </c>
      <c r="AF14" s="61" t="s">
        <v>152</v>
      </c>
      <c r="AG14" s="66" t="s">
        <v>142</v>
      </c>
      <c r="AH14" s="61" t="s">
        <v>153</v>
      </c>
      <c r="AI14" s="62" t="s">
        <v>154</v>
      </c>
      <c r="AJ14" s="61" t="s">
        <v>79</v>
      </c>
      <c r="AK14" s="62">
        <f>IFERROR(VLOOKUP(AJ14,Tablas!$B$115:$C$116,2,0)," ")</f>
        <v>15</v>
      </c>
      <c r="AL14" s="61" t="s">
        <v>80</v>
      </c>
      <c r="AM14" s="62">
        <f>IFERROR(VLOOKUP(AL14,Tablas!$B$118:$C$119,2,0)," ")</f>
        <v>15</v>
      </c>
      <c r="AN14" s="61" t="s">
        <v>97</v>
      </c>
      <c r="AO14" s="62">
        <f>IFERROR(VLOOKUP(AN14,Tablas!$B$121:$C$122,2,0)," ")</f>
        <v>0</v>
      </c>
      <c r="AP14" s="62" t="s">
        <v>155</v>
      </c>
      <c r="AQ14" s="62">
        <f>IFERROR(VLOOKUP(AP14,Tablas!$B$124:$C$126,2,0)," ")</f>
        <v>0</v>
      </c>
      <c r="AR14" s="61" t="s">
        <v>83</v>
      </c>
      <c r="AS14" s="62">
        <f>IFERROR(VLOOKUP(AR14,Tablas!$B$128:$C$129,2,0)," ")</f>
        <v>15</v>
      </c>
      <c r="AT14" s="61" t="s">
        <v>84</v>
      </c>
      <c r="AU14" s="62">
        <f>IFERROR(VLOOKUP(AT14,Tablas!$B$131:$C$132,2,0)," ")</f>
        <v>15</v>
      </c>
      <c r="AV14" s="61" t="s">
        <v>85</v>
      </c>
      <c r="AW14" s="62">
        <f>IFERROR(VLOOKUP(AV14,Tablas!$B$134:$C$136,2,0)," ")</f>
        <v>15</v>
      </c>
      <c r="AX14" s="62">
        <f t="shared" si="4"/>
        <v>75</v>
      </c>
      <c r="AY14" s="51" t="str">
        <f t="shared" si="0"/>
        <v>Débil</v>
      </c>
      <c r="AZ14" s="61" t="s">
        <v>86</v>
      </c>
      <c r="BA14" s="63" t="s">
        <v>87</v>
      </c>
      <c r="BB14" s="66" t="s">
        <v>98</v>
      </c>
      <c r="BC14" s="66" t="s">
        <v>99</v>
      </c>
      <c r="BD14" s="61" t="s">
        <v>100</v>
      </c>
      <c r="BE14" s="61" t="s">
        <v>156</v>
      </c>
      <c r="BF14" s="61">
        <v>75</v>
      </c>
      <c r="BG14" s="74" t="s">
        <v>157</v>
      </c>
      <c r="BH14" s="74" t="s">
        <v>158</v>
      </c>
      <c r="BI14" s="77" t="s">
        <v>159</v>
      </c>
      <c r="BJ14" s="77" t="s">
        <v>160</v>
      </c>
      <c r="BK14" s="66" t="s">
        <v>142</v>
      </c>
      <c r="BL14" s="67" t="s">
        <v>90</v>
      </c>
      <c r="BM14" s="62" t="s">
        <v>161</v>
      </c>
      <c r="BN14" s="62" t="s">
        <v>162</v>
      </c>
      <c r="BO14" s="78">
        <v>44682</v>
      </c>
      <c r="BP14" s="78">
        <v>44896</v>
      </c>
      <c r="BQ14" s="62" t="s">
        <v>148</v>
      </c>
      <c r="BR14" s="62" t="s">
        <v>149</v>
      </c>
      <c r="BS14" s="61" t="s">
        <v>94</v>
      </c>
      <c r="BT14" s="125"/>
      <c r="BU14" s="64"/>
    </row>
    <row r="15" spans="1:73" ht="89.25" customHeight="1" x14ac:dyDescent="0.2">
      <c r="A15" s="127" t="s">
        <v>163</v>
      </c>
      <c r="B15" s="127" t="s">
        <v>164</v>
      </c>
      <c r="C15" s="127" t="s">
        <v>165</v>
      </c>
      <c r="D15" s="130">
        <v>7</v>
      </c>
      <c r="E15" s="126" t="s">
        <v>166</v>
      </c>
      <c r="F15" s="128" t="s">
        <v>74</v>
      </c>
      <c r="G15" s="129" t="s">
        <v>75</v>
      </c>
      <c r="H15" s="62" t="str">
        <f>IFERROR(VLOOKUP(G15,Tablas!$A$15:$D$19,4,0)," ")</f>
        <v>El evento podrá ocurrir en algún momento</v>
      </c>
      <c r="I15" s="73" t="s">
        <v>138</v>
      </c>
      <c r="J15" s="124" t="str">
        <f>IFERROR(VLOOKUP(G15,[1]Tablas!$A$15:$B$19,2,0)," ")</f>
        <v xml:space="preserve"> </v>
      </c>
      <c r="K15" s="124" t="s">
        <v>76</v>
      </c>
      <c r="L15" s="124" t="s">
        <v>76</v>
      </c>
      <c r="M15" s="124" t="s">
        <v>76</v>
      </c>
      <c r="N15" s="124" t="s">
        <v>76</v>
      </c>
      <c r="O15" s="124" t="s">
        <v>76</v>
      </c>
      <c r="P15" s="124" t="s">
        <v>76</v>
      </c>
      <c r="Q15" s="124" t="s">
        <v>76</v>
      </c>
      <c r="R15" s="124"/>
      <c r="S15" s="124"/>
      <c r="T15" s="124" t="s">
        <v>76</v>
      </c>
      <c r="U15" s="124" t="s">
        <v>76</v>
      </c>
      <c r="V15" s="124" t="s">
        <v>76</v>
      </c>
      <c r="W15" s="124" t="s">
        <v>76</v>
      </c>
      <c r="X15" s="124" t="s">
        <v>76</v>
      </c>
      <c r="Y15" s="124" t="s">
        <v>76</v>
      </c>
      <c r="Z15" s="124"/>
      <c r="AA15" s="124" t="s">
        <v>76</v>
      </c>
      <c r="AB15" s="124" t="s">
        <v>76</v>
      </c>
      <c r="AC15" s="124"/>
      <c r="AD15" s="132">
        <f>COUNTIF(K15:AC15,"X")</f>
        <v>15</v>
      </c>
      <c r="AE15" s="133" t="str">
        <f>IF(AD15=0," ",IF(AD15&lt;6,"Moderado",IF(AD15&lt;12,"Mayor",IF(AD15&lt;20,"Catastrófico"))))</f>
        <v>Catastrófico</v>
      </c>
      <c r="AF15" s="131" t="str">
        <f>CONCATENATE(I15,AE15)</f>
        <v>PosibleCatastrófico</v>
      </c>
      <c r="AG15" s="66" t="s">
        <v>142</v>
      </c>
      <c r="AH15" s="79" t="s">
        <v>167</v>
      </c>
      <c r="AI15" s="79" t="s">
        <v>168</v>
      </c>
      <c r="AJ15" s="79" t="s">
        <v>79</v>
      </c>
      <c r="AK15" s="62">
        <f>IFERROR(VLOOKUP(AJ15,Tablas!$B$115:$C$116,2,0)," ")</f>
        <v>15</v>
      </c>
      <c r="AL15" s="79" t="s">
        <v>80</v>
      </c>
      <c r="AM15" s="62">
        <f>IFERROR(VLOOKUP(AL15,Tablas!$B$118:$C$119,2,0)," ")</f>
        <v>15</v>
      </c>
      <c r="AN15" s="79" t="s">
        <v>81</v>
      </c>
      <c r="AO15" s="62">
        <f>IFERROR(VLOOKUP(AN15,Tablas!$B$121:$C$122,2,0)," ")</f>
        <v>15</v>
      </c>
      <c r="AP15" s="62" t="s">
        <v>82</v>
      </c>
      <c r="AQ15" s="62">
        <f>IFERROR(VLOOKUP(AP15,Tablas!$B$124:$C$126,2,0)," ")</f>
        <v>15</v>
      </c>
      <c r="AR15" s="79" t="s">
        <v>83</v>
      </c>
      <c r="AS15" s="62">
        <f>IFERROR(VLOOKUP(AR15,Tablas!$B$128:$C$129,2,0)," ")</f>
        <v>15</v>
      </c>
      <c r="AT15" s="79" t="s">
        <v>84</v>
      </c>
      <c r="AU15" s="62">
        <f>IFERROR(VLOOKUP(AT15,Tablas!$B$131:$C$132,2,0)," ")</f>
        <v>15</v>
      </c>
      <c r="AV15" s="79" t="s">
        <v>85</v>
      </c>
      <c r="AW15" s="62">
        <f>IFERROR(VLOOKUP(AV15,Tablas!$B$134:$C$136,2,0)," ")</f>
        <v>15</v>
      </c>
      <c r="AX15" s="62">
        <f t="shared" si="4"/>
        <v>105</v>
      </c>
      <c r="AY15" s="51" t="str">
        <f t="shared" si="0"/>
        <v>Fuerte</v>
      </c>
      <c r="AZ15" s="79" t="s">
        <v>86</v>
      </c>
      <c r="BA15" s="63" t="s">
        <v>87</v>
      </c>
      <c r="BB15" s="80" t="str">
        <f t="shared" ref="BB15:BB24" si="10">CONCATENATE(AY15,BA15)</f>
        <v>FuerteFuerte</v>
      </c>
      <c r="BC15" s="80" t="str">
        <f>IFERROR(VLOOKUP(BB15,[2]Tablas!$C$147:$D$155,2,0)," ")</f>
        <v xml:space="preserve"> </v>
      </c>
      <c r="BD15" s="80" t="str">
        <f>IFERROR(VLOOKUP(BC15,[2]Tablas!$D$147:$E$155,2,0)," ")</f>
        <v xml:space="preserve"> </v>
      </c>
      <c r="BE15" s="79" t="s">
        <v>169</v>
      </c>
      <c r="BF15" s="169">
        <f>SUM(AX15:AX17)/3</f>
        <v>105</v>
      </c>
      <c r="BG15" s="169" t="str">
        <f>IF(BF15=0," ",IF(BF15&lt;50,"Débil",IF(BF15&lt;99,"Moderado",IF(BF15&gt;100,"Fuerte"))))</f>
        <v>Fuerte</v>
      </c>
      <c r="BH15" s="169" t="str">
        <f>CONCATENATE(I15,BG15)</f>
        <v>PosibleFuerte</v>
      </c>
      <c r="BI15" s="169" t="str">
        <f>IFERROR(VLOOKUP(BH15,[2]Tablas!$H$186:$I$200,2,0)," ")</f>
        <v xml:space="preserve"> </v>
      </c>
      <c r="BJ15" s="169" t="str">
        <f>CONCATENATE(BI15,AE15)</f>
        <v xml:space="preserve"> Catastrófico</v>
      </c>
      <c r="BK15" s="169" t="str">
        <f>IFERROR(VLOOKUP(BJ15,[2]Tablas!$C$159:$D$173,2,0)," ")</f>
        <v xml:space="preserve"> </v>
      </c>
      <c r="BL15" s="165" t="s">
        <v>90</v>
      </c>
      <c r="BM15" s="129" t="s">
        <v>169</v>
      </c>
      <c r="BN15" s="129" t="s">
        <v>170</v>
      </c>
      <c r="BO15" s="167">
        <v>44562</v>
      </c>
      <c r="BP15" s="168">
        <v>44926</v>
      </c>
      <c r="BQ15" s="129" t="s">
        <v>171</v>
      </c>
      <c r="BR15" s="129"/>
      <c r="BS15" s="61" t="s">
        <v>172</v>
      </c>
      <c r="BT15" s="126" t="s">
        <v>173</v>
      </c>
      <c r="BU15" s="184" t="s">
        <v>467</v>
      </c>
    </row>
    <row r="16" spans="1:73" ht="110.25" customHeight="1" x14ac:dyDescent="0.2">
      <c r="A16" s="125"/>
      <c r="B16" s="125"/>
      <c r="C16" s="125"/>
      <c r="D16" s="125"/>
      <c r="E16" s="125"/>
      <c r="F16" s="125"/>
      <c r="G16" s="125"/>
      <c r="H16" s="62" t="str">
        <f>IFERROR(VLOOKUP(G16,Tablas!$A$15:$D$19,4,0)," ")</f>
        <v xml:space="preserve"> </v>
      </c>
      <c r="I16" s="73" t="s">
        <v>138</v>
      </c>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66" t="s">
        <v>142</v>
      </c>
      <c r="AH16" s="69" t="s">
        <v>174</v>
      </c>
      <c r="AI16" s="79" t="s">
        <v>175</v>
      </c>
      <c r="AJ16" s="79" t="s">
        <v>79</v>
      </c>
      <c r="AK16" s="62">
        <f>IFERROR(VLOOKUP(AJ16,Tablas!$B$115:$C$116,2,0)," ")</f>
        <v>15</v>
      </c>
      <c r="AL16" s="79" t="s">
        <v>80</v>
      </c>
      <c r="AM16" s="62">
        <f>IFERROR(VLOOKUP(AL16,Tablas!$B$118:$C$119,2,0)," ")</f>
        <v>15</v>
      </c>
      <c r="AN16" s="79" t="s">
        <v>81</v>
      </c>
      <c r="AO16" s="62">
        <f>IFERROR(VLOOKUP(AN16,Tablas!$B$121:$C$122,2,0)," ")</f>
        <v>15</v>
      </c>
      <c r="AP16" s="62" t="s">
        <v>82</v>
      </c>
      <c r="AQ16" s="62">
        <f>IFERROR(VLOOKUP(AP16,Tablas!$B$124:$C$126,2,0)," ")</f>
        <v>15</v>
      </c>
      <c r="AR16" s="79" t="s">
        <v>83</v>
      </c>
      <c r="AS16" s="62">
        <f>IFERROR(VLOOKUP(AR16,Tablas!$B$128:$C$129,2,0)," ")</f>
        <v>15</v>
      </c>
      <c r="AT16" s="79" t="s">
        <v>84</v>
      </c>
      <c r="AU16" s="62">
        <f>IFERROR(VLOOKUP(AT16,Tablas!$B$131:$C$132,2,0)," ")</f>
        <v>15</v>
      </c>
      <c r="AV16" s="79" t="s">
        <v>85</v>
      </c>
      <c r="AW16" s="62">
        <f>IFERROR(VLOOKUP(AV16,Tablas!$B$134:$C$136,2,0)," ")</f>
        <v>15</v>
      </c>
      <c r="AX16" s="62">
        <f t="shared" si="4"/>
        <v>105</v>
      </c>
      <c r="AY16" s="51" t="str">
        <f t="shared" si="0"/>
        <v>Fuerte</v>
      </c>
      <c r="AZ16" s="79" t="s">
        <v>86</v>
      </c>
      <c r="BA16" s="63" t="s">
        <v>87</v>
      </c>
      <c r="BB16" s="79" t="str">
        <f t="shared" si="10"/>
        <v>FuerteFuerte</v>
      </c>
      <c r="BC16" s="79" t="str">
        <f>IFERROR(VLOOKUP(BB16,[2]Tablas!$C$147:$D$155,2,0)," ")</f>
        <v xml:space="preserve"> </v>
      </c>
      <c r="BD16" s="79" t="str">
        <f>IFERROR(VLOOKUP(BC16,[2]Tablas!$D$147:$E$155,2,0)," ")</f>
        <v xml:space="preserve"> </v>
      </c>
      <c r="BE16" s="79" t="s">
        <v>176</v>
      </c>
      <c r="BF16" s="125"/>
      <c r="BG16" s="125"/>
      <c r="BH16" s="125"/>
      <c r="BI16" s="125"/>
      <c r="BJ16" s="125"/>
      <c r="BK16" s="125"/>
      <c r="BL16" s="125"/>
      <c r="BM16" s="125"/>
      <c r="BN16" s="125"/>
      <c r="BO16" s="125"/>
      <c r="BP16" s="125"/>
      <c r="BQ16" s="125"/>
      <c r="BR16" s="125"/>
      <c r="BS16" s="61" t="s">
        <v>172</v>
      </c>
      <c r="BT16" s="125"/>
      <c r="BU16" s="185"/>
    </row>
    <row r="17" spans="1:73" ht="92.25" customHeight="1" x14ac:dyDescent="0.2">
      <c r="A17" s="125"/>
      <c r="B17" s="125"/>
      <c r="C17" s="125"/>
      <c r="D17" s="125"/>
      <c r="E17" s="125"/>
      <c r="F17" s="125"/>
      <c r="G17" s="125"/>
      <c r="H17" s="62" t="str">
        <f>IFERROR(VLOOKUP(G17,Tablas!$A$15:$D$19,4,0)," ")</f>
        <v xml:space="preserve"> </v>
      </c>
      <c r="I17" s="73" t="s">
        <v>138</v>
      </c>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66" t="s">
        <v>142</v>
      </c>
      <c r="AH17" s="81" t="s">
        <v>177</v>
      </c>
      <c r="AI17" s="79" t="s">
        <v>178</v>
      </c>
      <c r="AJ17" s="79" t="s">
        <v>79</v>
      </c>
      <c r="AK17" s="62">
        <f>IFERROR(VLOOKUP(AJ17,Tablas!$B$115:$C$116,2,0)," ")</f>
        <v>15</v>
      </c>
      <c r="AL17" s="79" t="s">
        <v>80</v>
      </c>
      <c r="AM17" s="62">
        <f>IFERROR(VLOOKUP(AL17,Tablas!$B$118:$C$119,2,0)," ")</f>
        <v>15</v>
      </c>
      <c r="AN17" s="79" t="s">
        <v>81</v>
      </c>
      <c r="AO17" s="62">
        <f>IFERROR(VLOOKUP(AN17,Tablas!$B$121:$C$122,2,0)," ")</f>
        <v>15</v>
      </c>
      <c r="AP17" s="62" t="s">
        <v>82</v>
      </c>
      <c r="AQ17" s="62">
        <f>IFERROR(VLOOKUP(AP17,Tablas!$B$124:$C$126,2,0)," ")</f>
        <v>15</v>
      </c>
      <c r="AR17" s="79" t="s">
        <v>83</v>
      </c>
      <c r="AS17" s="62">
        <f>IFERROR(VLOOKUP(AR17,Tablas!$B$128:$C$129,2,0)," ")</f>
        <v>15</v>
      </c>
      <c r="AT17" s="79" t="s">
        <v>84</v>
      </c>
      <c r="AU17" s="62">
        <f>IFERROR(VLOOKUP(AT17,Tablas!$B$131:$C$132,2,0)," ")</f>
        <v>15</v>
      </c>
      <c r="AV17" s="79" t="s">
        <v>85</v>
      </c>
      <c r="AW17" s="62">
        <f>IFERROR(VLOOKUP(AV17,Tablas!$B$134:$C$136,2,0)," ")</f>
        <v>15</v>
      </c>
      <c r="AX17" s="62">
        <f t="shared" si="4"/>
        <v>105</v>
      </c>
      <c r="AY17" s="51" t="str">
        <f t="shared" si="0"/>
        <v>Fuerte</v>
      </c>
      <c r="AZ17" s="79" t="s">
        <v>86</v>
      </c>
      <c r="BA17" s="63" t="s">
        <v>87</v>
      </c>
      <c r="BB17" s="79" t="str">
        <f t="shared" si="10"/>
        <v>FuerteFuerte</v>
      </c>
      <c r="BC17" s="79" t="str">
        <f>IFERROR(VLOOKUP(BB17,[2]Tablas!$C$147:$D$155,2,0)," ")</f>
        <v xml:space="preserve"> </v>
      </c>
      <c r="BD17" s="79" t="str">
        <f>IFERROR(VLOOKUP(BC17,[2]Tablas!$D$147:$E$155,2,0)," ")</f>
        <v xml:space="preserve"> </v>
      </c>
      <c r="BE17" s="79" t="s">
        <v>179</v>
      </c>
      <c r="BF17" s="125"/>
      <c r="BG17" s="125"/>
      <c r="BH17" s="125"/>
      <c r="BI17" s="125"/>
      <c r="BJ17" s="125"/>
      <c r="BK17" s="125"/>
      <c r="BL17" s="125"/>
      <c r="BM17" s="125"/>
      <c r="BN17" s="125"/>
      <c r="BO17" s="125"/>
      <c r="BP17" s="125"/>
      <c r="BQ17" s="125"/>
      <c r="BR17" s="125"/>
      <c r="BS17" s="61" t="s">
        <v>172</v>
      </c>
      <c r="BT17" s="125"/>
      <c r="BU17" s="185"/>
    </row>
    <row r="18" spans="1:73" ht="108" customHeight="1" x14ac:dyDescent="0.2">
      <c r="A18" s="125"/>
      <c r="B18" s="125"/>
      <c r="C18" s="125"/>
      <c r="D18" s="130">
        <v>8</v>
      </c>
      <c r="E18" s="128" t="s">
        <v>180</v>
      </c>
      <c r="F18" s="128" t="s">
        <v>74</v>
      </c>
      <c r="G18" s="129" t="s">
        <v>75</v>
      </c>
      <c r="H18" s="62" t="str">
        <f>IFERROR(VLOOKUP(G18,Tablas!$A$15:$D$19,4,0)," ")</f>
        <v>El evento podrá ocurrir en algún momento</v>
      </c>
      <c r="I18" s="73" t="s">
        <v>138</v>
      </c>
      <c r="J18" s="124" t="str">
        <f>IFERROR(VLOOKUP(G18,[1]Tablas!$A$15:$B$19,2,0)," ")</f>
        <v xml:space="preserve"> </v>
      </c>
      <c r="K18" s="124" t="s">
        <v>139</v>
      </c>
      <c r="L18" s="124" t="s">
        <v>139</v>
      </c>
      <c r="M18" s="124" t="s">
        <v>139</v>
      </c>
      <c r="N18" s="124" t="s">
        <v>139</v>
      </c>
      <c r="O18" s="124" t="s">
        <v>139</v>
      </c>
      <c r="P18" s="124" t="s">
        <v>139</v>
      </c>
      <c r="Q18" s="124" t="s">
        <v>139</v>
      </c>
      <c r="R18" s="124"/>
      <c r="S18" s="124"/>
      <c r="T18" s="124" t="s">
        <v>139</v>
      </c>
      <c r="U18" s="124" t="s">
        <v>139</v>
      </c>
      <c r="V18" s="124" t="s">
        <v>139</v>
      </c>
      <c r="W18" s="124" t="s">
        <v>139</v>
      </c>
      <c r="X18" s="124" t="s">
        <v>139</v>
      </c>
      <c r="Y18" s="124" t="s">
        <v>139</v>
      </c>
      <c r="Z18" s="124"/>
      <c r="AA18" s="124" t="s">
        <v>139</v>
      </c>
      <c r="AB18" s="124" t="s">
        <v>139</v>
      </c>
      <c r="AC18" s="124"/>
      <c r="AD18" s="132">
        <f>COUNTIF(K18:AC19,"X")</f>
        <v>15</v>
      </c>
      <c r="AE18" s="133" t="str">
        <f>IF(AD18=0," ",IF(AD18&lt;6,"Moderado",IF(AD18&lt;12,"Mayor",IF(AD18&lt;20,"Catastrófico"))))</f>
        <v>Catastrófico</v>
      </c>
      <c r="AF18" s="131" t="str">
        <f>CONCATENATE(I18,AE18)</f>
        <v>PosibleCatastrófico</v>
      </c>
      <c r="AG18" s="66" t="s">
        <v>142</v>
      </c>
      <c r="AH18" s="79" t="s">
        <v>181</v>
      </c>
      <c r="AI18" s="79" t="s">
        <v>182</v>
      </c>
      <c r="AJ18" s="79" t="s">
        <v>79</v>
      </c>
      <c r="AK18" s="62">
        <f>IFERROR(VLOOKUP(AJ18,Tablas!$B$115:$C$116,2,0)," ")</f>
        <v>15</v>
      </c>
      <c r="AL18" s="79" t="s">
        <v>80</v>
      </c>
      <c r="AM18" s="62">
        <f>IFERROR(VLOOKUP(AL18,Tablas!$B$118:$C$119,2,0)," ")</f>
        <v>15</v>
      </c>
      <c r="AN18" s="79" t="s">
        <v>81</v>
      </c>
      <c r="AO18" s="62">
        <f>IFERROR(VLOOKUP(AN18,Tablas!$B$121:$C$122,2,0)," ")</f>
        <v>15</v>
      </c>
      <c r="AP18" s="62" t="s">
        <v>82</v>
      </c>
      <c r="AQ18" s="62">
        <f>IFERROR(VLOOKUP(AP18,Tablas!$B$124:$C$126,2,0)," ")</f>
        <v>15</v>
      </c>
      <c r="AR18" s="79" t="s">
        <v>83</v>
      </c>
      <c r="AS18" s="62">
        <f>IFERROR(VLOOKUP(AR18,Tablas!$B$128:$C$129,2,0)," ")</f>
        <v>15</v>
      </c>
      <c r="AT18" s="79" t="s">
        <v>84</v>
      </c>
      <c r="AU18" s="62">
        <f>IFERROR(VLOOKUP(AT18,Tablas!$B$131:$C$132,2,0)," ")</f>
        <v>15</v>
      </c>
      <c r="AV18" s="79" t="s">
        <v>85</v>
      </c>
      <c r="AW18" s="62">
        <f>IFERROR(VLOOKUP(AV18,Tablas!$B$134:$C$136,2,0)," ")</f>
        <v>15</v>
      </c>
      <c r="AX18" s="62">
        <f t="shared" si="4"/>
        <v>105</v>
      </c>
      <c r="AY18" s="51" t="str">
        <f t="shared" si="0"/>
        <v>Fuerte</v>
      </c>
      <c r="AZ18" s="79" t="s">
        <v>86</v>
      </c>
      <c r="BA18" s="63" t="s">
        <v>87</v>
      </c>
      <c r="BB18" s="79" t="str">
        <f t="shared" si="10"/>
        <v>FuerteFuerte</v>
      </c>
      <c r="BC18" s="79" t="str">
        <f>IFERROR(VLOOKUP(BB18,[1]Tablas!$C$147:$D$155,2,0)," ")</f>
        <v xml:space="preserve"> </v>
      </c>
      <c r="BD18" s="79" t="str">
        <f>IFERROR(VLOOKUP(BC18,[1]Tablas!$D$147:$E$155,2,0)," ")</f>
        <v xml:space="preserve"> </v>
      </c>
      <c r="BE18" s="79" t="s">
        <v>183</v>
      </c>
      <c r="BF18" s="169">
        <f>SUM(AX18:AX19)/2</f>
        <v>105</v>
      </c>
      <c r="BG18" s="169" t="str">
        <f>IF(BF18=0," ",IF(BF18&lt;50,"Débil",IF(BF18&lt;99,"Moderado",IF(BF18&gt;100,"Fuerte"))))</f>
        <v>Fuerte</v>
      </c>
      <c r="BH18" s="169" t="str">
        <f>CONCATENATE(I18,BG18)</f>
        <v>PosibleFuerte</v>
      </c>
      <c r="BI18" s="169" t="str">
        <f>IFERROR(VLOOKUP(BH18,[1]Tablas!$H$186:$I$200,2,0)," ")</f>
        <v xml:space="preserve"> </v>
      </c>
      <c r="BJ18" s="169" t="str">
        <f>CONCATENATE(BI18,AE18)</f>
        <v xml:space="preserve"> Catastrófico</v>
      </c>
      <c r="BK18" s="169" t="str">
        <f>IFERROR(VLOOKUP(BJ18,[1]Tablas!$C$159:$D$173,2,0)," ")</f>
        <v xml:space="preserve"> </v>
      </c>
      <c r="BL18" s="169" t="s">
        <v>90</v>
      </c>
      <c r="BM18" s="129" t="s">
        <v>183</v>
      </c>
      <c r="BN18" s="129" t="s">
        <v>170</v>
      </c>
      <c r="BO18" s="167">
        <v>44562</v>
      </c>
      <c r="BP18" s="168">
        <v>44926</v>
      </c>
      <c r="BQ18" s="129" t="s">
        <v>171</v>
      </c>
      <c r="BR18" s="129"/>
      <c r="BS18" s="61" t="s">
        <v>172</v>
      </c>
      <c r="BT18" s="125"/>
      <c r="BU18" s="185"/>
    </row>
    <row r="19" spans="1:73" ht="116.25" customHeight="1" x14ac:dyDescent="0.2">
      <c r="A19" s="125"/>
      <c r="B19" s="125"/>
      <c r="C19" s="125"/>
      <c r="D19" s="125"/>
      <c r="E19" s="125"/>
      <c r="F19" s="125"/>
      <c r="G19" s="125"/>
      <c r="H19" s="62" t="str">
        <f>IFERROR(VLOOKUP(G19,Tablas!$A$15:$D$19,4,0)," ")</f>
        <v xml:space="preserve"> </v>
      </c>
      <c r="I19" s="73" t="s">
        <v>138</v>
      </c>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66" t="s">
        <v>142</v>
      </c>
      <c r="AH19" s="81" t="s">
        <v>184</v>
      </c>
      <c r="AI19" s="79" t="s">
        <v>185</v>
      </c>
      <c r="AJ19" s="79" t="s">
        <v>79</v>
      </c>
      <c r="AK19" s="62">
        <f>IFERROR(VLOOKUP(AJ19,Tablas!$B$115:$C$116,2,0)," ")</f>
        <v>15</v>
      </c>
      <c r="AL19" s="79" t="s">
        <v>80</v>
      </c>
      <c r="AM19" s="62">
        <f>IFERROR(VLOOKUP(AL19,Tablas!$B$118:$C$119,2,0)," ")</f>
        <v>15</v>
      </c>
      <c r="AN19" s="79" t="s">
        <v>81</v>
      </c>
      <c r="AO19" s="62">
        <f>IFERROR(VLOOKUP(AN19,Tablas!$B$121:$C$122,2,0)," ")</f>
        <v>15</v>
      </c>
      <c r="AP19" s="62" t="s">
        <v>82</v>
      </c>
      <c r="AQ19" s="62">
        <f>IFERROR(VLOOKUP(AP19,Tablas!$B$124:$C$126,2,0)," ")</f>
        <v>15</v>
      </c>
      <c r="AR19" s="79" t="s">
        <v>83</v>
      </c>
      <c r="AS19" s="62">
        <f>IFERROR(VLOOKUP(AR19,Tablas!$B$128:$C$129,2,0)," ")</f>
        <v>15</v>
      </c>
      <c r="AT19" s="79" t="s">
        <v>84</v>
      </c>
      <c r="AU19" s="62">
        <f>IFERROR(VLOOKUP(AT19,Tablas!$B$131:$C$132,2,0)," ")</f>
        <v>15</v>
      </c>
      <c r="AV19" s="79" t="s">
        <v>85</v>
      </c>
      <c r="AW19" s="62">
        <f>IFERROR(VLOOKUP(AV19,Tablas!$B$134:$C$136,2,0)," ")</f>
        <v>15</v>
      </c>
      <c r="AX19" s="62">
        <f t="shared" si="4"/>
        <v>105</v>
      </c>
      <c r="AY19" s="51" t="str">
        <f t="shared" si="0"/>
        <v>Fuerte</v>
      </c>
      <c r="AZ19" s="79" t="s">
        <v>86</v>
      </c>
      <c r="BA19" s="63" t="s">
        <v>87</v>
      </c>
      <c r="BB19" s="79" t="str">
        <f t="shared" si="10"/>
        <v>FuerteFuerte</v>
      </c>
      <c r="BC19" s="79" t="str">
        <f>IFERROR(VLOOKUP(BB19,[1]Tablas!$C$147:$D$155,2,0)," ")</f>
        <v xml:space="preserve"> </v>
      </c>
      <c r="BD19" s="79" t="str">
        <f>IFERROR(VLOOKUP(BC19,[1]Tablas!$D$147:$E$155,2,0)," ")</f>
        <v xml:space="preserve"> </v>
      </c>
      <c r="BE19" s="79" t="s">
        <v>186</v>
      </c>
      <c r="BF19" s="125"/>
      <c r="BG19" s="125"/>
      <c r="BH19" s="125"/>
      <c r="BI19" s="125"/>
      <c r="BJ19" s="125"/>
      <c r="BK19" s="125"/>
      <c r="BL19" s="125"/>
      <c r="BM19" s="125"/>
      <c r="BN19" s="125"/>
      <c r="BO19" s="125"/>
      <c r="BP19" s="125"/>
      <c r="BQ19" s="125"/>
      <c r="BR19" s="125"/>
      <c r="BS19" s="61" t="s">
        <v>172</v>
      </c>
      <c r="BT19" s="125"/>
      <c r="BU19" s="185"/>
    </row>
    <row r="20" spans="1:73" ht="252" hidden="1" customHeight="1" x14ac:dyDescent="0.25">
      <c r="A20" s="126" t="s">
        <v>187</v>
      </c>
      <c r="B20" s="126" t="s">
        <v>188</v>
      </c>
      <c r="C20" s="126" t="s">
        <v>189</v>
      </c>
      <c r="D20" s="130">
        <v>9</v>
      </c>
      <c r="E20" s="126" t="s">
        <v>190</v>
      </c>
      <c r="F20" s="165" t="s">
        <v>74</v>
      </c>
      <c r="G20" s="165" t="s">
        <v>75</v>
      </c>
      <c r="H20" s="62" t="str">
        <f>IFERROR(VLOOKUP(G20,Tablas!$A$15:$D$19,4,0)," ")</f>
        <v>El evento podrá ocurrir en algún momento</v>
      </c>
      <c r="I20" s="73" t="s">
        <v>138</v>
      </c>
      <c r="J20" s="134" t="str">
        <f>IFERROR(VLOOKUP(G20,[3]Tablas!$A$15:$B$19,2,0)," ")</f>
        <v xml:space="preserve"> </v>
      </c>
      <c r="K20" s="134" t="s">
        <v>139</v>
      </c>
      <c r="L20" s="134" t="s">
        <v>139</v>
      </c>
      <c r="M20" s="134" t="s">
        <v>139</v>
      </c>
      <c r="N20" s="134" t="s">
        <v>139</v>
      </c>
      <c r="O20" s="134" t="s">
        <v>139</v>
      </c>
      <c r="P20" s="134" t="s">
        <v>139</v>
      </c>
      <c r="Q20" s="134" t="s">
        <v>139</v>
      </c>
      <c r="R20" s="134" t="s">
        <v>139</v>
      </c>
      <c r="S20" s="134" t="s">
        <v>139</v>
      </c>
      <c r="T20" s="134" t="s">
        <v>139</v>
      </c>
      <c r="U20" s="134" t="s">
        <v>139</v>
      </c>
      <c r="V20" s="134" t="s">
        <v>139</v>
      </c>
      <c r="W20" s="171"/>
      <c r="X20" s="171"/>
      <c r="Y20" s="134" t="s">
        <v>139</v>
      </c>
      <c r="Z20" s="134"/>
      <c r="AA20" s="134"/>
      <c r="AB20" s="134"/>
      <c r="AC20" s="171"/>
      <c r="AD20" s="172">
        <f>COUNTIF(K20:AC21,"X")</f>
        <v>13</v>
      </c>
      <c r="AE20" s="137" t="str">
        <f>IF(AD20=0," ",IF(AD20&lt;6,"Moderado",IF(AD20&lt;12,"Mayor",IF(AD20&lt;20,"Catastrófico"))))</f>
        <v>Catastrófico</v>
      </c>
      <c r="AF20" s="134" t="str">
        <f>CONCATENATE(I20,AE20)</f>
        <v>PosibleCatastrófico</v>
      </c>
      <c r="AG20" s="66" t="s">
        <v>142</v>
      </c>
      <c r="AH20" s="67" t="s">
        <v>191</v>
      </c>
      <c r="AI20" s="62" t="s">
        <v>192</v>
      </c>
      <c r="AJ20" s="67" t="s">
        <v>79</v>
      </c>
      <c r="AK20" s="62">
        <f>IFERROR(VLOOKUP(AJ20,Tablas!$B$115:$C$116,2,0)," ")</f>
        <v>15</v>
      </c>
      <c r="AL20" s="67" t="s">
        <v>80</v>
      </c>
      <c r="AM20" s="62">
        <f>IFERROR(VLOOKUP(AL20,Tablas!$B$118:$C$119,2,0)," ")</f>
        <v>15</v>
      </c>
      <c r="AN20" s="67" t="s">
        <v>81</v>
      </c>
      <c r="AO20" s="62">
        <f>IFERROR(VLOOKUP(AN20,Tablas!$B$121:$C$122,2,0)," ")</f>
        <v>15</v>
      </c>
      <c r="AP20" s="62" t="s">
        <v>82</v>
      </c>
      <c r="AQ20" s="62">
        <f>IFERROR(VLOOKUP(AP20,Tablas!$B$124:$C$126,2,0)," ")</f>
        <v>15</v>
      </c>
      <c r="AR20" s="67" t="s">
        <v>83</v>
      </c>
      <c r="AS20" s="62">
        <f>IFERROR(VLOOKUP(AR20,Tablas!$B$128:$C$129,2,0)," ")</f>
        <v>15</v>
      </c>
      <c r="AT20" s="67" t="s">
        <v>84</v>
      </c>
      <c r="AU20" s="62">
        <f>IFERROR(VLOOKUP(AT20,Tablas!$B$131:$C$132,2,0)," ")</f>
        <v>15</v>
      </c>
      <c r="AV20" s="67" t="s">
        <v>85</v>
      </c>
      <c r="AW20" s="62">
        <f>IFERROR(VLOOKUP(AV20,Tablas!$B$134:$C$136,2,0)," ")</f>
        <v>15</v>
      </c>
      <c r="AX20" s="62">
        <f t="shared" si="4"/>
        <v>105</v>
      </c>
      <c r="AY20" s="51" t="str">
        <f t="shared" si="0"/>
        <v>Fuerte</v>
      </c>
      <c r="AZ20" s="67" t="s">
        <v>86</v>
      </c>
      <c r="BA20" s="63" t="s">
        <v>87</v>
      </c>
      <c r="BB20" s="62" t="str">
        <f t="shared" si="10"/>
        <v>FuerteFuerte</v>
      </c>
      <c r="BC20" s="51" t="str">
        <f>IFERROR(VLOOKUP(BB20,[4]Tablas!$C$147:$D$155,2,0)," ")</f>
        <v xml:space="preserve"> </v>
      </c>
      <c r="BD20" s="51" t="str">
        <f>IFERROR(VLOOKUP(BC20,[4]Tablas!$D$147:$E$155,2,0)," ")</f>
        <v xml:space="preserve"> </v>
      </c>
      <c r="BE20" s="51"/>
      <c r="BF20" s="67">
        <f t="shared" ref="BF20:BF21" si="11">SUM(AX20+AX21)/2</f>
        <v>105</v>
      </c>
      <c r="BG20" s="51" t="str">
        <f t="shared" ref="BG20:BG23" si="12">IF(BF20=0," ",IF(BF20&lt;50,"Débil",IF(BF20&lt;99,"Moderado",IF(BF20&gt;100,"Fuerte"))))</f>
        <v>Fuerte</v>
      </c>
      <c r="BH20" s="51" t="str">
        <f t="shared" ref="BH20:BH25" si="13">CONCATENATE(I20,BG20)</f>
        <v>PosibleFuerte</v>
      </c>
      <c r="BI20" s="137" t="str">
        <f>IFERROR(VLOOKUP(BH20,[4]Tablas!$H$186:$I$200,2,0)," ")</f>
        <v xml:space="preserve"> </v>
      </c>
      <c r="BJ20" s="165" t="str">
        <f>CONCATENATE(BI20,AE20)</f>
        <v xml:space="preserve"> Catastrófico</v>
      </c>
      <c r="BK20" s="137" t="str">
        <f>IFERROR(VLOOKUP(BJ20,[4]Tablas!$C$159:$D$173,2,0)," ")</f>
        <v xml:space="preserve"> </v>
      </c>
      <c r="BL20" s="165" t="s">
        <v>90</v>
      </c>
      <c r="BM20" s="61" t="s">
        <v>193</v>
      </c>
      <c r="BN20" s="67" t="s">
        <v>194</v>
      </c>
      <c r="BO20" s="82">
        <v>44773</v>
      </c>
      <c r="BP20" s="82">
        <v>44803</v>
      </c>
      <c r="BQ20" s="67"/>
      <c r="BR20" s="83" t="s">
        <v>93</v>
      </c>
      <c r="BS20" s="61" t="s">
        <v>94</v>
      </c>
      <c r="BT20" s="128"/>
      <c r="BU20" s="121"/>
    </row>
    <row r="21" spans="1:73" ht="281.25" hidden="1" customHeight="1" x14ac:dyDescent="0.25">
      <c r="A21" s="125"/>
      <c r="B21" s="125"/>
      <c r="C21" s="125"/>
      <c r="D21" s="125"/>
      <c r="E21" s="125"/>
      <c r="F21" s="125"/>
      <c r="G21" s="125"/>
      <c r="H21" s="62" t="str">
        <f>IFERROR(VLOOKUP(G21,Tablas!$A$15:$D$19,4,0)," ")</f>
        <v xml:space="preserve"> </v>
      </c>
      <c r="I21" s="73" t="s">
        <v>138</v>
      </c>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66" t="s">
        <v>142</v>
      </c>
      <c r="AH21" s="67" t="s">
        <v>195</v>
      </c>
      <c r="AI21" s="62" t="s">
        <v>196</v>
      </c>
      <c r="AJ21" s="67" t="s">
        <v>79</v>
      </c>
      <c r="AK21" s="62">
        <f>IFERROR(VLOOKUP(AJ21,Tablas!$B$115:$C$116,2,0)," ")</f>
        <v>15</v>
      </c>
      <c r="AL21" s="67" t="s">
        <v>80</v>
      </c>
      <c r="AM21" s="62">
        <f>IFERROR(VLOOKUP(AL21,Tablas!$B$118:$C$119,2,0)," ")</f>
        <v>15</v>
      </c>
      <c r="AN21" s="67" t="s">
        <v>81</v>
      </c>
      <c r="AO21" s="62">
        <f>IFERROR(VLOOKUP(AN21,Tablas!$B$121:$C$122,2,0)," ")</f>
        <v>15</v>
      </c>
      <c r="AP21" s="62" t="s">
        <v>82</v>
      </c>
      <c r="AQ21" s="62">
        <f>IFERROR(VLOOKUP(AP21,Tablas!$B$124:$C$126,2,0)," ")</f>
        <v>15</v>
      </c>
      <c r="AR21" s="67" t="s">
        <v>83</v>
      </c>
      <c r="AS21" s="62">
        <f>IFERROR(VLOOKUP(AR21,Tablas!$B$128:$C$129,2,0)," ")</f>
        <v>15</v>
      </c>
      <c r="AT21" s="67" t="s">
        <v>84</v>
      </c>
      <c r="AU21" s="62">
        <f>IFERROR(VLOOKUP(AT21,Tablas!$B$131:$C$132,2,0)," ")</f>
        <v>15</v>
      </c>
      <c r="AV21" s="67" t="s">
        <v>85</v>
      </c>
      <c r="AW21" s="62">
        <f>IFERROR(VLOOKUP(AV21,Tablas!$B$134:$C$136,2,0)," ")</f>
        <v>15</v>
      </c>
      <c r="AX21" s="62">
        <f t="shared" si="4"/>
        <v>105</v>
      </c>
      <c r="AY21" s="51" t="str">
        <f t="shared" si="0"/>
        <v>Fuerte</v>
      </c>
      <c r="AZ21" s="67" t="s">
        <v>86</v>
      </c>
      <c r="BA21" s="63" t="s">
        <v>87</v>
      </c>
      <c r="BB21" s="62" t="str">
        <f t="shared" si="10"/>
        <v>FuerteFuerte</v>
      </c>
      <c r="BC21" s="51" t="str">
        <f>IFERROR(VLOOKUP(BB21,[4]Tablas!$C$147:$D$155,2,0)," ")</f>
        <v xml:space="preserve"> </v>
      </c>
      <c r="BD21" s="51" t="str">
        <f>IFERROR(VLOOKUP(BC21,[4]Tablas!$D$147:$E$155,2,0)," ")</f>
        <v xml:space="preserve"> </v>
      </c>
      <c r="BE21" s="51"/>
      <c r="BF21" s="67">
        <f t="shared" si="11"/>
        <v>105</v>
      </c>
      <c r="BG21" s="67" t="str">
        <f t="shared" si="12"/>
        <v>Fuerte</v>
      </c>
      <c r="BH21" s="51" t="str">
        <f t="shared" si="13"/>
        <v>PosibleFuerte</v>
      </c>
      <c r="BI21" s="125"/>
      <c r="BJ21" s="125"/>
      <c r="BK21" s="125"/>
      <c r="BL21" s="125"/>
      <c r="BM21" s="61" t="s">
        <v>193</v>
      </c>
      <c r="BN21" s="67" t="s">
        <v>194</v>
      </c>
      <c r="BO21" s="82">
        <v>44773</v>
      </c>
      <c r="BP21" s="82">
        <v>44865</v>
      </c>
      <c r="BQ21" s="67"/>
      <c r="BR21" s="83" t="s">
        <v>93</v>
      </c>
      <c r="BS21" s="61" t="s">
        <v>94</v>
      </c>
      <c r="BT21" s="125"/>
      <c r="BU21" s="121"/>
    </row>
    <row r="22" spans="1:73" ht="132" hidden="1" customHeight="1" x14ac:dyDescent="0.25">
      <c r="A22" s="125"/>
      <c r="B22" s="165" t="s">
        <v>197</v>
      </c>
      <c r="C22" s="126" t="s">
        <v>198</v>
      </c>
      <c r="D22" s="137">
        <v>10</v>
      </c>
      <c r="E22" s="165" t="s">
        <v>199</v>
      </c>
      <c r="F22" s="165" t="s">
        <v>74</v>
      </c>
      <c r="G22" s="165" t="s">
        <v>120</v>
      </c>
      <c r="H22" s="62" t="str">
        <f>IFERROR(VLOOKUP(G22,Tablas!$A$15:$D$19,4,0)," ")</f>
        <v>El evento puede ocurrir en algún momento</v>
      </c>
      <c r="I22" s="73" t="s">
        <v>138</v>
      </c>
      <c r="J22" s="59" t="str">
        <f>IFERROR(VLOOKUP(G22,[3]Tablas!$A$15:$B$19,2,0)," ")</f>
        <v xml:space="preserve"> </v>
      </c>
      <c r="K22" s="134" t="s">
        <v>139</v>
      </c>
      <c r="L22" s="134" t="s">
        <v>139</v>
      </c>
      <c r="M22" s="134" t="s">
        <v>139</v>
      </c>
      <c r="N22" s="134" t="s">
        <v>139</v>
      </c>
      <c r="O22" s="134" t="s">
        <v>139</v>
      </c>
      <c r="P22" s="134" t="s">
        <v>139</v>
      </c>
      <c r="Q22" s="134" t="s">
        <v>139</v>
      </c>
      <c r="R22" s="134"/>
      <c r="S22" s="134" t="s">
        <v>139</v>
      </c>
      <c r="T22" s="134"/>
      <c r="U22" s="134" t="s">
        <v>139</v>
      </c>
      <c r="V22" s="134" t="s">
        <v>139</v>
      </c>
      <c r="W22" s="134"/>
      <c r="X22" s="134"/>
      <c r="Y22" s="134" t="s">
        <v>139</v>
      </c>
      <c r="Z22" s="134"/>
      <c r="AA22" s="134"/>
      <c r="AB22" s="134"/>
      <c r="AC22" s="134"/>
      <c r="AD22" s="60">
        <f>COUNTIF(K22:AC22,"X")</f>
        <v>11</v>
      </c>
      <c r="AE22" s="137" t="str">
        <f>IF(AD22=0," ",IF(AD22&lt;6,"Moderado",IF(AD22&lt;12,"Mayor",IF(AD22&lt;20,"Catastrófico"))))</f>
        <v>Mayor</v>
      </c>
      <c r="AF22" s="59" t="str">
        <f>CONCATENATE(I22,AE22)</f>
        <v>PosibleMayor</v>
      </c>
      <c r="AG22" s="66" t="s">
        <v>142</v>
      </c>
      <c r="AH22" s="62" t="s">
        <v>200</v>
      </c>
      <c r="AI22" s="67" t="s">
        <v>201</v>
      </c>
      <c r="AJ22" s="67" t="s">
        <v>79</v>
      </c>
      <c r="AK22" s="62">
        <f>IFERROR(VLOOKUP(AJ22,Tablas!$B$115:$C$116,2,0)," ")</f>
        <v>15</v>
      </c>
      <c r="AL22" s="67" t="s">
        <v>80</v>
      </c>
      <c r="AM22" s="62">
        <f>IFERROR(VLOOKUP(AL22,Tablas!$B$118:$C$119,2,0)," ")</f>
        <v>15</v>
      </c>
      <c r="AN22" s="67" t="s">
        <v>81</v>
      </c>
      <c r="AO22" s="62">
        <f>IFERROR(VLOOKUP(AN22,Tablas!$B$121:$C$122,2,0)," ")</f>
        <v>15</v>
      </c>
      <c r="AP22" s="62" t="s">
        <v>82</v>
      </c>
      <c r="AQ22" s="62">
        <f>IFERROR(VLOOKUP(AP22,Tablas!$B$124:$C$126,2,0)," ")</f>
        <v>15</v>
      </c>
      <c r="AR22" s="67" t="s">
        <v>83</v>
      </c>
      <c r="AS22" s="62">
        <f>IFERROR(VLOOKUP(AR22,Tablas!$B$128:$C$129,2,0)," ")</f>
        <v>15</v>
      </c>
      <c r="AT22" s="67" t="s">
        <v>84</v>
      </c>
      <c r="AU22" s="62">
        <f>IFERROR(VLOOKUP(AT22,Tablas!$B$131:$C$132,2,0)," ")</f>
        <v>15</v>
      </c>
      <c r="AV22" s="67" t="s">
        <v>85</v>
      </c>
      <c r="AW22" s="62">
        <f>IFERROR(VLOOKUP(AV22,Tablas!$B$134:$C$136,2,0)," ")</f>
        <v>15</v>
      </c>
      <c r="AX22" s="62">
        <f t="shared" si="4"/>
        <v>105</v>
      </c>
      <c r="AY22" s="51" t="str">
        <f t="shared" si="0"/>
        <v>Fuerte</v>
      </c>
      <c r="AZ22" s="84" t="s">
        <v>86</v>
      </c>
      <c r="BA22" s="63" t="s">
        <v>87</v>
      </c>
      <c r="BB22" s="62" t="str">
        <f t="shared" si="10"/>
        <v>FuerteFuerte</v>
      </c>
      <c r="BC22" s="51" t="str">
        <f>IFERROR(VLOOKUP(BB22,[4]Tablas!$C$147:$D$155,2,0)," ")</f>
        <v xml:space="preserve"> </v>
      </c>
      <c r="BD22" s="51" t="str">
        <f>IFERROR(VLOOKUP(BC22,[4]Tablas!$D$147:$E$155,2,0)," ")</f>
        <v xml:space="preserve"> </v>
      </c>
      <c r="BE22" s="51"/>
      <c r="BF22" s="51">
        <f t="shared" ref="BF22:BF23" si="14">+AX22</f>
        <v>105</v>
      </c>
      <c r="BG22" s="51" t="str">
        <f t="shared" si="12"/>
        <v>Fuerte</v>
      </c>
      <c r="BH22" s="51" t="str">
        <f t="shared" si="13"/>
        <v>PosibleFuerte</v>
      </c>
      <c r="BI22" s="137" t="str">
        <f>IFERROR(VLOOKUP(BH22,[4]Tablas!$H$186:$I$200,2,0)," ")</f>
        <v xml:space="preserve"> </v>
      </c>
      <c r="BJ22" s="137" t="str">
        <f>CONCATENATE(BI22,AE22)</f>
        <v xml:space="preserve"> Mayor</v>
      </c>
      <c r="BK22" s="137" t="str">
        <f>IFERROR(VLOOKUP(BJ22,[4]Tablas!$C$159:$D$173,2,0)," ")</f>
        <v xml:space="preserve"> </v>
      </c>
      <c r="BL22" s="165" t="s">
        <v>90</v>
      </c>
      <c r="BM22" s="61" t="s">
        <v>202</v>
      </c>
      <c r="BN22" s="62" t="s">
        <v>203</v>
      </c>
      <c r="BO22" s="82">
        <v>44773</v>
      </c>
      <c r="BP22" s="82">
        <v>44803</v>
      </c>
      <c r="BQ22" s="62"/>
      <c r="BR22" s="83" t="s">
        <v>93</v>
      </c>
      <c r="BS22" s="61" t="s">
        <v>94</v>
      </c>
      <c r="BT22" s="128"/>
      <c r="BU22" s="121"/>
    </row>
    <row r="23" spans="1:73" ht="141" hidden="1" customHeight="1" x14ac:dyDescent="0.25">
      <c r="A23" s="125"/>
      <c r="B23" s="125"/>
      <c r="C23" s="125"/>
      <c r="D23" s="125"/>
      <c r="E23" s="125"/>
      <c r="F23" s="125"/>
      <c r="G23" s="125"/>
      <c r="H23" s="62" t="str">
        <f>IFERROR(VLOOKUP(G23,Tablas!$A$15:$D$19,4,0)," ")</f>
        <v xml:space="preserve"> </v>
      </c>
      <c r="I23" s="73" t="s">
        <v>138</v>
      </c>
      <c r="J23" s="59"/>
      <c r="K23" s="125"/>
      <c r="L23" s="125"/>
      <c r="M23" s="125"/>
      <c r="N23" s="125"/>
      <c r="O23" s="125"/>
      <c r="P23" s="125"/>
      <c r="Q23" s="125"/>
      <c r="R23" s="125"/>
      <c r="S23" s="125"/>
      <c r="T23" s="125"/>
      <c r="U23" s="125"/>
      <c r="V23" s="125"/>
      <c r="W23" s="125"/>
      <c r="X23" s="125"/>
      <c r="Y23" s="125"/>
      <c r="Z23" s="125"/>
      <c r="AA23" s="125"/>
      <c r="AB23" s="125"/>
      <c r="AC23" s="125"/>
      <c r="AD23" s="60"/>
      <c r="AE23" s="125"/>
      <c r="AF23" s="59"/>
      <c r="AG23" s="66" t="s">
        <v>142</v>
      </c>
      <c r="AH23" s="62" t="s">
        <v>204</v>
      </c>
      <c r="AI23" s="62" t="s">
        <v>205</v>
      </c>
      <c r="AJ23" s="67" t="s">
        <v>79</v>
      </c>
      <c r="AK23" s="62">
        <f>IFERROR(VLOOKUP(AJ23,Tablas!$B$115:$C$116,2,0)," ")</f>
        <v>15</v>
      </c>
      <c r="AL23" s="67" t="s">
        <v>80</v>
      </c>
      <c r="AM23" s="62">
        <f>IFERROR(VLOOKUP(AL23,Tablas!$B$118:$C$119,2,0)," ")</f>
        <v>15</v>
      </c>
      <c r="AN23" s="67" t="s">
        <v>81</v>
      </c>
      <c r="AO23" s="62">
        <f>IFERROR(VLOOKUP(AN23,Tablas!$B$121:$C$122,2,0)," ")</f>
        <v>15</v>
      </c>
      <c r="AP23" s="62" t="s">
        <v>82</v>
      </c>
      <c r="AQ23" s="62">
        <f>IFERROR(VLOOKUP(AP23,Tablas!$B$124:$C$126,2,0)," ")</f>
        <v>15</v>
      </c>
      <c r="AR23" s="67" t="s">
        <v>83</v>
      </c>
      <c r="AS23" s="62">
        <f>IFERROR(VLOOKUP(AR23,Tablas!$B$128:$C$129,2,0)," ")</f>
        <v>15</v>
      </c>
      <c r="AT23" s="67" t="s">
        <v>84</v>
      </c>
      <c r="AU23" s="62">
        <f>IFERROR(VLOOKUP(AT23,Tablas!$B$131:$C$132,2,0)," ")</f>
        <v>15</v>
      </c>
      <c r="AV23" s="67" t="s">
        <v>85</v>
      </c>
      <c r="AW23" s="62">
        <f>IFERROR(VLOOKUP(AV23,Tablas!$B$134:$C$136,2,0)," ")</f>
        <v>15</v>
      </c>
      <c r="AX23" s="62">
        <f t="shared" si="4"/>
        <v>105</v>
      </c>
      <c r="AY23" s="51" t="str">
        <f t="shared" si="0"/>
        <v>Fuerte</v>
      </c>
      <c r="AZ23" s="84" t="s">
        <v>86</v>
      </c>
      <c r="BA23" s="63" t="s">
        <v>87</v>
      </c>
      <c r="BB23" s="62" t="str">
        <f t="shared" si="10"/>
        <v>FuerteFuerte</v>
      </c>
      <c r="BC23" s="51" t="str">
        <f>IFERROR(VLOOKUP(BB23,[4]Tablas!$C$147:$D$155,2,0)," ")</f>
        <v xml:space="preserve"> </v>
      </c>
      <c r="BD23" s="51" t="str">
        <f>IFERROR(VLOOKUP(BC23,[4]Tablas!$D$147:$E$155,2,0)," ")</f>
        <v xml:space="preserve"> </v>
      </c>
      <c r="BE23" s="51"/>
      <c r="BF23" s="51">
        <f t="shared" si="14"/>
        <v>105</v>
      </c>
      <c r="BG23" s="51" t="str">
        <f t="shared" si="12"/>
        <v>Fuerte</v>
      </c>
      <c r="BH23" s="51" t="str">
        <f t="shared" si="13"/>
        <v>PosibleFuerte</v>
      </c>
      <c r="BI23" s="125"/>
      <c r="BJ23" s="125"/>
      <c r="BK23" s="125"/>
      <c r="BL23" s="125"/>
      <c r="BM23" s="61" t="s">
        <v>206</v>
      </c>
      <c r="BN23" s="62" t="s">
        <v>203</v>
      </c>
      <c r="BO23" s="82">
        <v>44773</v>
      </c>
      <c r="BP23" s="82">
        <v>44925</v>
      </c>
      <c r="BQ23" s="62"/>
      <c r="BR23" s="83" t="s">
        <v>93</v>
      </c>
      <c r="BS23" s="61" t="s">
        <v>94</v>
      </c>
      <c r="BT23" s="125"/>
      <c r="BU23" s="121"/>
    </row>
    <row r="24" spans="1:73" ht="250.5" hidden="1" customHeight="1" x14ac:dyDescent="0.25">
      <c r="A24" s="125"/>
      <c r="B24" s="62" t="s">
        <v>207</v>
      </c>
      <c r="C24" s="61" t="s">
        <v>208</v>
      </c>
      <c r="D24" s="67">
        <v>11</v>
      </c>
      <c r="E24" s="61" t="s">
        <v>209</v>
      </c>
      <c r="F24" s="61" t="s">
        <v>74</v>
      </c>
      <c r="G24" s="61" t="s">
        <v>75</v>
      </c>
      <c r="H24" s="62" t="str">
        <f>IFERROR(VLOOKUP(G24,Tablas!$A$15:$D$19,4,0)," ")</f>
        <v>El evento podrá ocurrir en algún momento</v>
      </c>
      <c r="I24" s="73" t="s">
        <v>138</v>
      </c>
      <c r="J24" s="61" t="s">
        <v>138</v>
      </c>
      <c r="K24" s="61"/>
      <c r="L24" s="61"/>
      <c r="M24" s="61" t="s">
        <v>139</v>
      </c>
      <c r="N24" s="61" t="s">
        <v>139</v>
      </c>
      <c r="O24" s="61" t="s">
        <v>139</v>
      </c>
      <c r="P24" s="61"/>
      <c r="Q24" s="61" t="s">
        <v>139</v>
      </c>
      <c r="R24" s="61"/>
      <c r="S24" s="61"/>
      <c r="T24" s="61" t="s">
        <v>139</v>
      </c>
      <c r="U24" s="61" t="s">
        <v>139</v>
      </c>
      <c r="V24" s="61" t="s">
        <v>139</v>
      </c>
      <c r="W24" s="61" t="s">
        <v>139</v>
      </c>
      <c r="X24" s="61" t="s">
        <v>139</v>
      </c>
      <c r="Y24" s="61"/>
      <c r="Z24" s="61"/>
      <c r="AA24" s="61"/>
      <c r="AB24" s="61"/>
      <c r="AC24" s="61"/>
      <c r="AD24" s="61">
        <v>9</v>
      </c>
      <c r="AE24" s="74" t="s">
        <v>140</v>
      </c>
      <c r="AF24" s="61" t="s">
        <v>141</v>
      </c>
      <c r="AG24" s="66" t="s">
        <v>142</v>
      </c>
      <c r="AH24" s="61" t="s">
        <v>210</v>
      </c>
      <c r="AI24" s="61" t="s">
        <v>211</v>
      </c>
      <c r="AJ24" s="61" t="s">
        <v>79</v>
      </c>
      <c r="AK24" s="62">
        <f>IFERROR(VLOOKUP(AJ24,Tablas!$B$115:$C$116,2,0)," ")</f>
        <v>15</v>
      </c>
      <c r="AL24" s="61" t="s">
        <v>80</v>
      </c>
      <c r="AM24" s="62">
        <f>IFERROR(VLOOKUP(AL24,Tablas!$B$118:$C$119,2,0)," ")</f>
        <v>15</v>
      </c>
      <c r="AN24" s="61" t="s">
        <v>81</v>
      </c>
      <c r="AO24" s="62">
        <f>IFERROR(VLOOKUP(AN24,Tablas!$B$121:$C$122,2,0)," ")</f>
        <v>15</v>
      </c>
      <c r="AP24" s="62" t="s">
        <v>155</v>
      </c>
      <c r="AQ24" s="62">
        <f>IFERROR(VLOOKUP(AP24,Tablas!$B$124:$C$126,2,0)," ")</f>
        <v>0</v>
      </c>
      <c r="AR24" s="61" t="s">
        <v>83</v>
      </c>
      <c r="AS24" s="62">
        <f>IFERROR(VLOOKUP(AR24,Tablas!$B$128:$C$129,2,0)," ")</f>
        <v>15</v>
      </c>
      <c r="AT24" s="61" t="s">
        <v>84</v>
      </c>
      <c r="AU24" s="62">
        <f>IFERROR(VLOOKUP(AT24,Tablas!$B$131:$C$132,2,0)," ")</f>
        <v>15</v>
      </c>
      <c r="AV24" s="61" t="s">
        <v>85</v>
      </c>
      <c r="AW24" s="62">
        <f>IFERROR(VLOOKUP(AV24,Tablas!$B$134:$C$136,2,0)," ")</f>
        <v>15</v>
      </c>
      <c r="AX24" s="62">
        <f t="shared" si="4"/>
        <v>90</v>
      </c>
      <c r="AY24" s="51" t="str">
        <f t="shared" si="0"/>
        <v>Moderado</v>
      </c>
      <c r="AZ24" s="61" t="s">
        <v>86</v>
      </c>
      <c r="BA24" s="63" t="s">
        <v>87</v>
      </c>
      <c r="BB24" s="62" t="str">
        <f t="shared" si="10"/>
        <v>ModeradoFuerte</v>
      </c>
      <c r="BC24" s="51" t="str">
        <f>IFERROR(VLOOKUP(BB24,[4]Tablas!$C$147:$D$155,2,0)," ")</f>
        <v xml:space="preserve"> </v>
      </c>
      <c r="BD24" s="51" t="str">
        <f>IFERROR(VLOOKUP(BC24,[4]Tablas!$D$147:$E$155,2,0)," ")</f>
        <v xml:space="preserve"> </v>
      </c>
      <c r="BE24" s="51"/>
      <c r="BF24" s="81">
        <v>90</v>
      </c>
      <c r="BG24" s="74" t="s">
        <v>157</v>
      </c>
      <c r="BH24" s="51" t="str">
        <f t="shared" si="13"/>
        <v>PosibleModerado</v>
      </c>
      <c r="BI24" s="51" t="str">
        <f>IFERROR(VLOOKUP(BH24,[4]Tablas!$H$186:$I$200,2,0)," ")</f>
        <v xml:space="preserve"> </v>
      </c>
      <c r="BJ24" s="77" t="s">
        <v>212</v>
      </c>
      <c r="BK24" s="51" t="str">
        <f>IFERROR(VLOOKUP(BJ24,[4]Tablas!$C$159:$D$173,2,0)," ")</f>
        <v xml:space="preserve"> </v>
      </c>
      <c r="BL24" s="61" t="s">
        <v>90</v>
      </c>
      <c r="BM24" s="61" t="s">
        <v>213</v>
      </c>
      <c r="BN24" s="61" t="s">
        <v>214</v>
      </c>
      <c r="BO24" s="82">
        <v>44773</v>
      </c>
      <c r="BP24" s="82">
        <v>44925</v>
      </c>
      <c r="BQ24" s="61"/>
      <c r="BR24" s="83" t="s">
        <v>93</v>
      </c>
      <c r="BS24" s="61" t="s">
        <v>94</v>
      </c>
      <c r="BT24" s="84"/>
      <c r="BU24" s="121"/>
    </row>
    <row r="25" spans="1:73" ht="216" hidden="1" customHeight="1" x14ac:dyDescent="0.25">
      <c r="A25" s="126" t="s">
        <v>215</v>
      </c>
      <c r="B25" s="126" t="s">
        <v>216</v>
      </c>
      <c r="C25" s="128" t="s">
        <v>217</v>
      </c>
      <c r="D25" s="133">
        <v>12</v>
      </c>
      <c r="E25" s="128" t="s">
        <v>218</v>
      </c>
      <c r="F25" s="126" t="s">
        <v>74</v>
      </c>
      <c r="G25" s="165" t="s">
        <v>120</v>
      </c>
      <c r="H25" s="62" t="str">
        <f>IFERROR(VLOOKUP(G25,Tablas!$A$15:$D$19,4,0)," ")</f>
        <v>El evento puede ocurrir en algún momento</v>
      </c>
      <c r="I25" s="137" t="str">
        <f>IFERROR(VLOOKUP(G25,Tablas!$A$15:$C$19,3,0)," ")</f>
        <v>Improbable</v>
      </c>
      <c r="J25" s="135" t="str">
        <f>IFERROR(VLOOKUP(G25,Tablas!$A$15:$B$19,2,0)," ")</f>
        <v>Improbable</v>
      </c>
      <c r="K25" s="135" t="s">
        <v>76</v>
      </c>
      <c r="L25" s="135"/>
      <c r="M25" s="135"/>
      <c r="N25" s="135"/>
      <c r="O25" s="135" t="s">
        <v>76</v>
      </c>
      <c r="P25" s="135"/>
      <c r="Q25" s="135"/>
      <c r="R25" s="135"/>
      <c r="S25" s="135" t="s">
        <v>76</v>
      </c>
      <c r="T25" s="135" t="s">
        <v>76</v>
      </c>
      <c r="U25" s="135" t="s">
        <v>76</v>
      </c>
      <c r="V25" s="135" t="s">
        <v>76</v>
      </c>
      <c r="W25" s="135" t="s">
        <v>76</v>
      </c>
      <c r="X25" s="135" t="s">
        <v>76</v>
      </c>
      <c r="Y25" s="135"/>
      <c r="Z25" s="135"/>
      <c r="AA25" s="135"/>
      <c r="AB25" s="135"/>
      <c r="AC25" s="135"/>
      <c r="AD25" s="136">
        <f>COUNTIF(K25:AC26,"X")</f>
        <v>8</v>
      </c>
      <c r="AE25" s="130" t="str">
        <f>IF(AD25=0," ",IF(AD25&lt;6,"Moderado",IF(AD25&lt;12,"Mayor",IF(AD25&lt;20,"Catastrófico"))))</f>
        <v>Mayor</v>
      </c>
      <c r="AF25" s="134" t="str">
        <f>CONCATENATE(I25,AE25)</f>
        <v>ImprobableMayor</v>
      </c>
      <c r="AG25" s="137" t="str">
        <f>IFERROR(VLOOKUP(AF25,Tablas!$C$159:$D$173,2,0)," ")</f>
        <v>Moderado</v>
      </c>
      <c r="AH25" s="51" t="s">
        <v>219</v>
      </c>
      <c r="AI25" s="85" t="s">
        <v>220</v>
      </c>
      <c r="AJ25" s="62" t="s">
        <v>79</v>
      </c>
      <c r="AK25" s="62">
        <f>IFERROR(VLOOKUP(AJ25,Tablas!$B$115:$C$116,2,0)," ")</f>
        <v>15</v>
      </c>
      <c r="AL25" s="62" t="s">
        <v>80</v>
      </c>
      <c r="AM25" s="62">
        <f>IFERROR(VLOOKUP(AL25,Tablas!$B$118:$C$119,2,0)," ")</f>
        <v>15</v>
      </c>
      <c r="AN25" s="62" t="s">
        <v>81</v>
      </c>
      <c r="AO25" s="62">
        <f>IFERROR(VLOOKUP(AN25,Tablas!$B$121:$C$122,2,0)," ")</f>
        <v>15</v>
      </c>
      <c r="AP25" s="62" t="s">
        <v>82</v>
      </c>
      <c r="AQ25" s="62">
        <f>IFERROR(VLOOKUP(AP25,Tablas!$B$124:$C$126,2,0)," ")</f>
        <v>15</v>
      </c>
      <c r="AR25" s="62" t="s">
        <v>83</v>
      </c>
      <c r="AS25" s="62">
        <f>IFERROR(VLOOKUP(AR25,Tablas!$B$128:$C$129,2,0)," ")</f>
        <v>15</v>
      </c>
      <c r="AT25" s="62" t="s">
        <v>84</v>
      </c>
      <c r="AU25" s="62">
        <f>IFERROR(VLOOKUP(AT25,Tablas!$B$131:$C$132,2,0)," ")</f>
        <v>15</v>
      </c>
      <c r="AV25" s="62" t="s">
        <v>85</v>
      </c>
      <c r="AW25" s="62">
        <f>IFERROR(VLOOKUP(AV25,Tablas!$B$134:$C$136,2,0)," ")</f>
        <v>15</v>
      </c>
      <c r="AX25" s="62">
        <f t="shared" si="4"/>
        <v>105</v>
      </c>
      <c r="AY25" s="51" t="str">
        <f t="shared" si="0"/>
        <v>Fuerte</v>
      </c>
      <c r="AZ25" s="62" t="s">
        <v>86</v>
      </c>
      <c r="BA25" s="51" t="str">
        <f>IFERROR(VLOOKUP(AZ25,Tablas!$A$141:$B$143,2,0)," ")</f>
        <v>Fuerte</v>
      </c>
      <c r="BB25" s="63" t="s">
        <v>88</v>
      </c>
      <c r="BC25" s="63" t="s">
        <v>87</v>
      </c>
      <c r="BD25" s="61" t="s">
        <v>89</v>
      </c>
      <c r="BE25" s="51"/>
      <c r="BF25" s="137">
        <f>SUM(AX25:AX26)/2</f>
        <v>105</v>
      </c>
      <c r="BG25" s="137" t="str">
        <f>IF(BF25=0," ",IF(BF25&lt;50,"Débil",IF(BF25&lt;99,"Moderado",IF(BF25&gt;100,"Fuerte"))))</f>
        <v>Fuerte</v>
      </c>
      <c r="BH25" s="137" t="str">
        <f t="shared" si="13"/>
        <v>ImprobableFuerte</v>
      </c>
      <c r="BI25" s="137" t="str">
        <f>IFERROR(VLOOKUP(BH25,Tablas!$H$186:$I$200,2,0)," ")</f>
        <v>Rara vez</v>
      </c>
      <c r="BJ25" s="137" t="str">
        <f>CONCATENATE(BI25,AE25)</f>
        <v>Rara vezMayor</v>
      </c>
      <c r="BK25" s="137" t="str">
        <f>IFERROR(VLOOKUP(BJ25,Tablas!$C$159:$D$173,2,0)," ")</f>
        <v>Moderado</v>
      </c>
      <c r="BL25" s="130" t="s">
        <v>90</v>
      </c>
      <c r="BM25" s="165"/>
      <c r="BN25" s="165"/>
      <c r="BO25" s="170"/>
      <c r="BP25" s="170"/>
      <c r="BQ25" s="165"/>
      <c r="BR25" s="165"/>
      <c r="BS25" s="61" t="s">
        <v>94</v>
      </c>
      <c r="BT25" s="128"/>
      <c r="BU25" s="121"/>
    </row>
    <row r="26" spans="1:73" ht="258" hidden="1" customHeight="1" x14ac:dyDescent="0.25">
      <c r="A26" s="125"/>
      <c r="B26" s="125"/>
      <c r="C26" s="125"/>
      <c r="D26" s="125"/>
      <c r="E26" s="125"/>
      <c r="F26" s="125"/>
      <c r="G26" s="125"/>
      <c r="H26" s="62" t="str">
        <f>IFERROR(VLOOKUP(G26,Tablas!$A$15:$D$19,4,0)," ")</f>
        <v xml:space="preserve"> </v>
      </c>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81" t="s">
        <v>221</v>
      </c>
      <c r="AI26" s="79" t="s">
        <v>222</v>
      </c>
      <c r="AJ26" s="62" t="s">
        <v>79</v>
      </c>
      <c r="AK26" s="62">
        <f>IFERROR(VLOOKUP(AJ26,Tablas!$B$115:$C$116,2,0)," ")</f>
        <v>15</v>
      </c>
      <c r="AL26" s="62" t="s">
        <v>80</v>
      </c>
      <c r="AM26" s="62">
        <f>IFERROR(VLOOKUP(AL26,Tablas!$B$118:$C$119,2,0)," ")</f>
        <v>15</v>
      </c>
      <c r="AN26" s="62" t="s">
        <v>81</v>
      </c>
      <c r="AO26" s="62">
        <f>IFERROR(VLOOKUP(AN26,Tablas!$B$121:$C$122,2,0)," ")</f>
        <v>15</v>
      </c>
      <c r="AP26" s="62" t="s">
        <v>82</v>
      </c>
      <c r="AQ26" s="62">
        <f>IFERROR(VLOOKUP(AP26,Tablas!$B$124:$C$126,2,0)," ")</f>
        <v>15</v>
      </c>
      <c r="AR26" s="62" t="s">
        <v>83</v>
      </c>
      <c r="AS26" s="62">
        <f>IFERROR(VLOOKUP(AR26,Tablas!$B$128:$C$129,2,0)," ")</f>
        <v>15</v>
      </c>
      <c r="AT26" s="62" t="s">
        <v>84</v>
      </c>
      <c r="AU26" s="62">
        <f>IFERROR(VLOOKUP(AT26,Tablas!$B$131:$C$132,2,0)," ")</f>
        <v>15</v>
      </c>
      <c r="AV26" s="62" t="s">
        <v>85</v>
      </c>
      <c r="AW26" s="62">
        <f>IFERROR(VLOOKUP(AV26,Tablas!$B$134:$C$136,2,0)," ")</f>
        <v>15</v>
      </c>
      <c r="AX26" s="62">
        <f t="shared" si="4"/>
        <v>105</v>
      </c>
      <c r="AY26" s="51" t="str">
        <f t="shared" si="0"/>
        <v>Fuerte</v>
      </c>
      <c r="AZ26" s="51" t="s">
        <v>86</v>
      </c>
      <c r="BA26" s="51" t="str">
        <f>IFERROR(VLOOKUP(AZ26,Tablas!$A$141:$B$143,2,0)," ")</f>
        <v>Fuerte</v>
      </c>
      <c r="BB26" s="63" t="s">
        <v>88</v>
      </c>
      <c r="BC26" s="63" t="s">
        <v>87</v>
      </c>
      <c r="BD26" s="61" t="s">
        <v>89</v>
      </c>
      <c r="BE26" s="51"/>
      <c r="BF26" s="125"/>
      <c r="BG26" s="125"/>
      <c r="BH26" s="125"/>
      <c r="BI26" s="125"/>
      <c r="BJ26" s="125"/>
      <c r="BK26" s="125"/>
      <c r="BL26" s="125"/>
      <c r="BM26" s="125"/>
      <c r="BN26" s="125"/>
      <c r="BO26" s="125"/>
      <c r="BP26" s="125"/>
      <c r="BQ26" s="125"/>
      <c r="BR26" s="125"/>
      <c r="BS26" s="61" t="s">
        <v>94</v>
      </c>
      <c r="BT26" s="125"/>
      <c r="BU26" s="121"/>
    </row>
    <row r="27" spans="1:73" ht="243.75" hidden="1" customHeight="1" x14ac:dyDescent="0.25">
      <c r="A27" s="61" t="s">
        <v>223</v>
      </c>
      <c r="B27" s="61" t="s">
        <v>224</v>
      </c>
      <c r="C27" s="65" t="s">
        <v>225</v>
      </c>
      <c r="D27" s="51">
        <v>13</v>
      </c>
      <c r="E27" s="62" t="s">
        <v>226</v>
      </c>
      <c r="F27" s="62" t="s">
        <v>74</v>
      </c>
      <c r="G27" s="62" t="s">
        <v>227</v>
      </c>
      <c r="H27" s="62" t="str">
        <f>IFERROR(VLOOKUP(G27,Tablas!$A$15:$D$19,4,0)," ")</f>
        <v>El evento puede ocurrir solo en circunstancias excepcionales (poco comunes o anormales)</v>
      </c>
      <c r="I27" s="51" t="str">
        <f>IFERROR(VLOOKUP(G27,Tablas!$A$15:$C$19,3,0)," ")</f>
        <v>Rara vez</v>
      </c>
      <c r="J27" s="59" t="str">
        <f>IFERROR(VLOOKUP(G27,Tablas!$A$15:$B$19,2,0)," ")</f>
        <v>Rara vez</v>
      </c>
      <c r="K27" s="59" t="s">
        <v>139</v>
      </c>
      <c r="L27" s="59" t="s">
        <v>139</v>
      </c>
      <c r="M27" s="59"/>
      <c r="N27" s="59"/>
      <c r="O27" s="59" t="s">
        <v>139</v>
      </c>
      <c r="P27" s="59"/>
      <c r="Q27" s="59"/>
      <c r="R27" s="59"/>
      <c r="S27" s="59"/>
      <c r="T27" s="59" t="s">
        <v>139</v>
      </c>
      <c r="U27" s="59" t="s">
        <v>139</v>
      </c>
      <c r="V27" s="59" t="s">
        <v>139</v>
      </c>
      <c r="W27" s="59"/>
      <c r="X27" s="59" t="s">
        <v>139</v>
      </c>
      <c r="Y27" s="59"/>
      <c r="Z27" s="59"/>
      <c r="AA27" s="59"/>
      <c r="AB27" s="59"/>
      <c r="AC27" s="59"/>
      <c r="AD27" s="60">
        <f>COUNTIF(K27:AC27,"X")</f>
        <v>7</v>
      </c>
      <c r="AE27" s="51" t="str">
        <f>IF(AD27=0," ",IF(AD27&lt;6,"Moderado",IF(AD27&lt;12,"Mayor",IF(AD27&lt;20,"Catastrófico"))))</f>
        <v>Mayor</v>
      </c>
      <c r="AF27" s="59" t="str">
        <f>CONCATENATE(I27,AE27)</f>
        <v>Rara vezMayor</v>
      </c>
      <c r="AG27" s="51" t="str">
        <f>IFERROR(VLOOKUP(AF27,Tablas!$C$159:$D$173,2,0)," ")</f>
        <v>Moderado</v>
      </c>
      <c r="AH27" s="62" t="s">
        <v>228</v>
      </c>
      <c r="AI27" s="62" t="s">
        <v>229</v>
      </c>
      <c r="AJ27" s="62" t="s">
        <v>79</v>
      </c>
      <c r="AK27" s="62">
        <f>IFERROR(VLOOKUP(AJ27,Tablas!$B$115:$C$116,2,0)," ")</f>
        <v>15</v>
      </c>
      <c r="AL27" s="62" t="s">
        <v>80</v>
      </c>
      <c r="AM27" s="62">
        <f>IFERROR(VLOOKUP(AL27,Tablas!$B$118:$C$119,2,0)," ")</f>
        <v>15</v>
      </c>
      <c r="AN27" s="62" t="s">
        <v>81</v>
      </c>
      <c r="AO27" s="62">
        <f>IFERROR(VLOOKUP(AN27,Tablas!$B$121:$C$122,2,0)," ")</f>
        <v>15</v>
      </c>
      <c r="AP27" s="62" t="s">
        <v>82</v>
      </c>
      <c r="AQ27" s="62">
        <f>IFERROR(VLOOKUP(AP27,Tablas!$B$124:$C$126,2,0)," ")</f>
        <v>15</v>
      </c>
      <c r="AR27" s="62" t="s">
        <v>83</v>
      </c>
      <c r="AS27" s="62">
        <f>IFERROR(VLOOKUP(AR27,Tablas!$B$128:$C$129,2,0)," ")</f>
        <v>15</v>
      </c>
      <c r="AT27" s="62" t="s">
        <v>84</v>
      </c>
      <c r="AU27" s="62">
        <f>IFERROR(VLOOKUP(AT27,Tablas!$B$131:$C$132,2,0)," ")</f>
        <v>15</v>
      </c>
      <c r="AV27" s="62" t="s">
        <v>85</v>
      </c>
      <c r="AW27" s="62">
        <f>IFERROR(VLOOKUP(AV27,Tablas!$B$134:$C$136,2,0)," ")</f>
        <v>15</v>
      </c>
      <c r="AX27" s="62">
        <f t="shared" si="4"/>
        <v>105</v>
      </c>
      <c r="AY27" s="51" t="str">
        <f t="shared" si="0"/>
        <v>Fuerte</v>
      </c>
      <c r="AZ27" s="62" t="s">
        <v>86</v>
      </c>
      <c r="BA27" s="51" t="str">
        <f>IFERROR(VLOOKUP(AZ27,Tablas!$A$141:$B$143,2,0)," ")</f>
        <v>Fuerte</v>
      </c>
      <c r="BB27" s="51" t="str">
        <f>CONCATENATE(AY27,BA27)</f>
        <v>FuerteFuerte</v>
      </c>
      <c r="BC27" s="51" t="str">
        <f>IFERROR(VLOOKUP(BB27,Tablas!$C$147:$D$155,2,0)," ")</f>
        <v>Fuerte</v>
      </c>
      <c r="BD27" s="51" t="str">
        <f>IFERROR(VLOOKUP(BC27,Tablas!$D$147:$E$155,2,0)," ")</f>
        <v xml:space="preserve">No </v>
      </c>
      <c r="BE27" s="67"/>
      <c r="BF27" s="51">
        <f>+AX27</f>
        <v>105</v>
      </c>
      <c r="BG27" s="51" t="str">
        <f>IF(BF27=0," ",IF(BF27&lt;50,"Débil",IF(BF27&lt;99,"Moderado",IF(BF27&gt;100,"Fuerte"))))</f>
        <v>Fuerte</v>
      </c>
      <c r="BH27" s="51" t="str">
        <f>CONCATENATE(I27,BG27)</f>
        <v>Rara vezFuerte</v>
      </c>
      <c r="BI27" s="51" t="str">
        <f>IFERROR(VLOOKUP(BH27,Tablas!$H$186:$I$200,2,0)," ")</f>
        <v>Rara vez</v>
      </c>
      <c r="BJ27" s="51" t="str">
        <f>CONCATENATE(BI27,AE27)</f>
        <v>Rara vezMayor</v>
      </c>
      <c r="BK27" s="51" t="str">
        <f>IFERROR(VLOOKUP(BJ27,Tablas!$C$159:$D$173,2,0)," ")</f>
        <v>Moderado</v>
      </c>
      <c r="BL27" s="67" t="s">
        <v>90</v>
      </c>
      <c r="BM27" s="62" t="s">
        <v>230</v>
      </c>
      <c r="BN27" s="62" t="s">
        <v>231</v>
      </c>
      <c r="BO27" s="86">
        <v>44925</v>
      </c>
      <c r="BP27" s="86">
        <v>44907</v>
      </c>
      <c r="BQ27" s="86">
        <v>44915</v>
      </c>
      <c r="BR27" s="87" t="s">
        <v>115</v>
      </c>
      <c r="BS27" s="61" t="s">
        <v>94</v>
      </c>
      <c r="BT27" s="62"/>
      <c r="BU27" s="121"/>
    </row>
    <row r="28" spans="1:73" ht="189" customHeight="1" x14ac:dyDescent="0.2">
      <c r="A28" s="173" t="s">
        <v>134</v>
      </c>
      <c r="B28" s="173" t="s">
        <v>135</v>
      </c>
      <c r="C28" s="173" t="s">
        <v>136</v>
      </c>
      <c r="D28" s="88">
        <v>5</v>
      </c>
      <c r="E28" s="88" t="s">
        <v>137</v>
      </c>
      <c r="F28" s="88" t="s">
        <v>74</v>
      </c>
      <c r="G28" s="88" t="s">
        <v>75</v>
      </c>
      <c r="H28" s="88" t="s">
        <v>405</v>
      </c>
      <c r="I28" s="89" t="s">
        <v>138</v>
      </c>
      <c r="J28" s="88" t="s">
        <v>138</v>
      </c>
      <c r="K28" s="88" t="s">
        <v>139</v>
      </c>
      <c r="L28" s="88" t="s">
        <v>139</v>
      </c>
      <c r="M28" s="88"/>
      <c r="N28" s="88"/>
      <c r="O28" s="88"/>
      <c r="P28" s="88" t="s">
        <v>139</v>
      </c>
      <c r="Q28" s="88" t="s">
        <v>139</v>
      </c>
      <c r="R28" s="88"/>
      <c r="S28" s="88"/>
      <c r="T28" s="88" t="s">
        <v>139</v>
      </c>
      <c r="U28" s="88" t="s">
        <v>139</v>
      </c>
      <c r="V28" s="88" t="s">
        <v>139</v>
      </c>
      <c r="W28" s="88" t="s">
        <v>139</v>
      </c>
      <c r="X28" s="88" t="s">
        <v>139</v>
      </c>
      <c r="Y28" s="88"/>
      <c r="Z28" s="88"/>
      <c r="AA28" s="88"/>
      <c r="AB28" s="88"/>
      <c r="AC28" s="88"/>
      <c r="AD28" s="90">
        <v>9</v>
      </c>
      <c r="AE28" s="91" t="s">
        <v>140</v>
      </c>
      <c r="AF28" s="88" t="s">
        <v>141</v>
      </c>
      <c r="AG28" s="92" t="s">
        <v>142</v>
      </c>
      <c r="AH28" s="93" t="s">
        <v>143</v>
      </c>
      <c r="AI28" s="88" t="s">
        <v>144</v>
      </c>
      <c r="AJ28" s="88" t="s">
        <v>79</v>
      </c>
      <c r="AK28" s="88">
        <v>15</v>
      </c>
      <c r="AL28" s="88" t="s">
        <v>80</v>
      </c>
      <c r="AM28" s="88">
        <v>15</v>
      </c>
      <c r="AN28" s="88" t="s">
        <v>81</v>
      </c>
      <c r="AO28" s="88">
        <v>15</v>
      </c>
      <c r="AP28" s="88" t="s">
        <v>145</v>
      </c>
      <c r="AQ28" s="88">
        <v>10</v>
      </c>
      <c r="AR28" s="88" t="s">
        <v>83</v>
      </c>
      <c r="AS28" s="88">
        <v>15</v>
      </c>
      <c r="AT28" s="88" t="s">
        <v>84</v>
      </c>
      <c r="AU28" s="88">
        <v>15</v>
      </c>
      <c r="AV28" s="88" t="s">
        <v>85</v>
      </c>
      <c r="AW28" s="88">
        <v>15</v>
      </c>
      <c r="AX28" s="88">
        <v>100</v>
      </c>
      <c r="AY28" s="94" t="s">
        <v>87</v>
      </c>
      <c r="AZ28" s="88" t="s">
        <v>86</v>
      </c>
      <c r="BA28" s="94" t="s">
        <v>87</v>
      </c>
      <c r="BB28" s="94" t="s">
        <v>88</v>
      </c>
      <c r="BC28" s="94" t="s">
        <v>87</v>
      </c>
      <c r="BD28" s="88" t="s">
        <v>89</v>
      </c>
      <c r="BE28" s="88"/>
      <c r="BF28" s="90">
        <v>100</v>
      </c>
      <c r="BG28" s="94" t="s">
        <v>87</v>
      </c>
      <c r="BH28" s="94" t="s">
        <v>406</v>
      </c>
      <c r="BI28" s="94" t="s">
        <v>343</v>
      </c>
      <c r="BJ28" s="94" t="s">
        <v>407</v>
      </c>
      <c r="BK28" s="89" t="s">
        <v>157</v>
      </c>
      <c r="BL28" s="95" t="s">
        <v>90</v>
      </c>
      <c r="BM28" s="93" t="s">
        <v>146</v>
      </c>
      <c r="BN28" s="93" t="s">
        <v>147</v>
      </c>
      <c r="BO28" s="93" t="s">
        <v>408</v>
      </c>
      <c r="BP28" s="93" t="s">
        <v>409</v>
      </c>
      <c r="BQ28" s="93" t="s">
        <v>148</v>
      </c>
      <c r="BR28" s="93" t="s">
        <v>149</v>
      </c>
      <c r="BS28" s="96" t="s">
        <v>410</v>
      </c>
      <c r="BT28" s="173" t="s">
        <v>411</v>
      </c>
      <c r="BU28" s="186" t="s">
        <v>468</v>
      </c>
    </row>
    <row r="29" spans="1:73" ht="144.75" customHeight="1" x14ac:dyDescent="0.2">
      <c r="A29" s="173"/>
      <c r="B29" s="173"/>
      <c r="C29" s="173"/>
      <c r="D29" s="88">
        <v>6</v>
      </c>
      <c r="E29" s="88" t="s">
        <v>150</v>
      </c>
      <c r="F29" s="88" t="s">
        <v>74</v>
      </c>
      <c r="G29" s="88" t="s">
        <v>75</v>
      </c>
      <c r="H29" s="88" t="s">
        <v>405</v>
      </c>
      <c r="I29" s="89" t="s">
        <v>138</v>
      </c>
      <c r="J29" s="88" t="s">
        <v>138</v>
      </c>
      <c r="K29" s="88" t="s">
        <v>139</v>
      </c>
      <c r="L29" s="88" t="s">
        <v>139</v>
      </c>
      <c r="M29" s="88" t="s">
        <v>139</v>
      </c>
      <c r="N29" s="88" t="s">
        <v>139</v>
      </c>
      <c r="O29" s="88" t="s">
        <v>139</v>
      </c>
      <c r="P29" s="88" t="s">
        <v>139</v>
      </c>
      <c r="Q29" s="88" t="s">
        <v>139</v>
      </c>
      <c r="R29" s="88"/>
      <c r="S29" s="88" t="s">
        <v>139</v>
      </c>
      <c r="T29" s="88" t="s">
        <v>139</v>
      </c>
      <c r="U29" s="88" t="s">
        <v>139</v>
      </c>
      <c r="V29" s="88" t="s">
        <v>139</v>
      </c>
      <c r="W29" s="88" t="s">
        <v>139</v>
      </c>
      <c r="X29" s="88" t="s">
        <v>139</v>
      </c>
      <c r="Y29" s="88" t="s">
        <v>139</v>
      </c>
      <c r="Z29" s="88"/>
      <c r="AA29" s="88" t="s">
        <v>139</v>
      </c>
      <c r="AB29" s="88"/>
      <c r="AC29" s="88"/>
      <c r="AD29" s="90">
        <v>15</v>
      </c>
      <c r="AE29" s="92" t="s">
        <v>151</v>
      </c>
      <c r="AF29" s="88" t="s">
        <v>152</v>
      </c>
      <c r="AG29" s="92" t="s">
        <v>142</v>
      </c>
      <c r="AH29" s="88" t="s">
        <v>153</v>
      </c>
      <c r="AI29" s="88" t="s">
        <v>154</v>
      </c>
      <c r="AJ29" s="88" t="s">
        <v>79</v>
      </c>
      <c r="AK29" s="88">
        <v>15</v>
      </c>
      <c r="AL29" s="88" t="s">
        <v>80</v>
      </c>
      <c r="AM29" s="88">
        <v>15</v>
      </c>
      <c r="AN29" s="88" t="s">
        <v>97</v>
      </c>
      <c r="AO29" s="88">
        <v>0</v>
      </c>
      <c r="AP29" s="88" t="s">
        <v>155</v>
      </c>
      <c r="AQ29" s="88">
        <v>0</v>
      </c>
      <c r="AR29" s="88" t="s">
        <v>83</v>
      </c>
      <c r="AS29" s="88">
        <v>15</v>
      </c>
      <c r="AT29" s="88" t="s">
        <v>84</v>
      </c>
      <c r="AU29" s="88">
        <v>15</v>
      </c>
      <c r="AV29" s="88" t="s">
        <v>85</v>
      </c>
      <c r="AW29" s="88">
        <v>15</v>
      </c>
      <c r="AX29" s="88">
        <v>75</v>
      </c>
      <c r="AY29" s="92" t="s">
        <v>99</v>
      </c>
      <c r="AZ29" s="88" t="s">
        <v>86</v>
      </c>
      <c r="BA29" s="94" t="s">
        <v>87</v>
      </c>
      <c r="BB29" s="92" t="s">
        <v>98</v>
      </c>
      <c r="BC29" s="92" t="s">
        <v>99</v>
      </c>
      <c r="BD29" s="88" t="s">
        <v>100</v>
      </c>
      <c r="BE29" s="88" t="s">
        <v>156</v>
      </c>
      <c r="BF29" s="90">
        <v>75</v>
      </c>
      <c r="BG29" s="91" t="s">
        <v>157</v>
      </c>
      <c r="BH29" s="91" t="s">
        <v>158</v>
      </c>
      <c r="BI29" s="97" t="s">
        <v>159</v>
      </c>
      <c r="BJ29" s="97" t="s">
        <v>160</v>
      </c>
      <c r="BK29" s="92" t="s">
        <v>142</v>
      </c>
      <c r="BL29" s="95" t="s">
        <v>90</v>
      </c>
      <c r="BM29" s="88" t="s">
        <v>412</v>
      </c>
      <c r="BN29" s="88" t="s">
        <v>162</v>
      </c>
      <c r="BO29" s="88" t="s">
        <v>408</v>
      </c>
      <c r="BP29" s="88" t="s">
        <v>409</v>
      </c>
      <c r="BQ29" s="88" t="s">
        <v>148</v>
      </c>
      <c r="BR29" s="88" t="s">
        <v>149</v>
      </c>
      <c r="BS29" s="96" t="s">
        <v>413</v>
      </c>
      <c r="BT29" s="173"/>
      <c r="BU29" s="186"/>
    </row>
    <row r="30" spans="1:73" s="50" customFormat="1" ht="144.75" customHeight="1" x14ac:dyDescent="0.2">
      <c r="A30" s="176" t="s">
        <v>187</v>
      </c>
      <c r="B30" s="176" t="s">
        <v>188</v>
      </c>
      <c r="C30" s="176" t="s">
        <v>189</v>
      </c>
      <c r="D30" s="176">
        <v>9</v>
      </c>
      <c r="E30" s="176" t="s">
        <v>190</v>
      </c>
      <c r="F30" s="174" t="s">
        <v>74</v>
      </c>
      <c r="G30" s="174" t="s">
        <v>75</v>
      </c>
      <c r="H30" s="106" t="s">
        <v>348</v>
      </c>
      <c r="I30" s="106" t="s">
        <v>138</v>
      </c>
      <c r="J30" s="174" t="s">
        <v>405</v>
      </c>
      <c r="K30" s="174" t="s">
        <v>139</v>
      </c>
      <c r="L30" s="174" t="s">
        <v>139</v>
      </c>
      <c r="M30" s="174" t="s">
        <v>139</v>
      </c>
      <c r="N30" s="174" t="s">
        <v>139</v>
      </c>
      <c r="O30" s="174" t="s">
        <v>139</v>
      </c>
      <c r="P30" s="174" t="s">
        <v>139</v>
      </c>
      <c r="Q30" s="174" t="s">
        <v>139</v>
      </c>
      <c r="R30" s="174" t="s">
        <v>139</v>
      </c>
      <c r="S30" s="174" t="s">
        <v>139</v>
      </c>
      <c r="T30" s="174" t="s">
        <v>139</v>
      </c>
      <c r="U30" s="174" t="s">
        <v>139</v>
      </c>
      <c r="V30" s="174" t="s">
        <v>139</v>
      </c>
      <c r="W30" s="190"/>
      <c r="X30" s="190"/>
      <c r="Y30" s="174" t="s">
        <v>139</v>
      </c>
      <c r="Z30" s="174"/>
      <c r="AA30" s="174"/>
      <c r="AB30" s="174"/>
      <c r="AC30" s="190"/>
      <c r="AD30" s="175">
        <v>13</v>
      </c>
      <c r="AE30" s="188" t="s">
        <v>151</v>
      </c>
      <c r="AF30" s="186" t="s">
        <v>152</v>
      </c>
      <c r="AG30" s="186" t="s">
        <v>405</v>
      </c>
      <c r="AH30" s="95" t="s">
        <v>191</v>
      </c>
      <c r="AI30" s="99" t="s">
        <v>414</v>
      </c>
      <c r="AJ30" s="95" t="s">
        <v>79</v>
      </c>
      <c r="AK30" s="88">
        <v>15</v>
      </c>
      <c r="AL30" s="95" t="s">
        <v>80</v>
      </c>
      <c r="AM30" s="88">
        <v>15</v>
      </c>
      <c r="AN30" s="95" t="s">
        <v>81</v>
      </c>
      <c r="AO30" s="88">
        <v>15</v>
      </c>
      <c r="AP30" s="88" t="s">
        <v>82</v>
      </c>
      <c r="AQ30" s="88">
        <v>15</v>
      </c>
      <c r="AR30" s="95" t="s">
        <v>83</v>
      </c>
      <c r="AS30" s="88">
        <v>15</v>
      </c>
      <c r="AT30" s="95" t="s">
        <v>84</v>
      </c>
      <c r="AU30" s="88">
        <v>15</v>
      </c>
      <c r="AV30" s="95" t="s">
        <v>85</v>
      </c>
      <c r="AW30" s="88">
        <v>15</v>
      </c>
      <c r="AX30" s="88">
        <v>105</v>
      </c>
      <c r="AY30" s="94" t="s">
        <v>87</v>
      </c>
      <c r="AZ30" s="95" t="s">
        <v>86</v>
      </c>
      <c r="BA30" s="95" t="s">
        <v>405</v>
      </c>
      <c r="BB30" s="88" t="s">
        <v>405</v>
      </c>
      <c r="BC30" s="88" t="s">
        <v>405</v>
      </c>
      <c r="BD30" s="88" t="s">
        <v>405</v>
      </c>
      <c r="BE30" s="88"/>
      <c r="BF30" s="95">
        <v>105</v>
      </c>
      <c r="BG30" s="94" t="s">
        <v>87</v>
      </c>
      <c r="BH30" s="94" t="s">
        <v>406</v>
      </c>
      <c r="BI30" s="186" t="s">
        <v>405</v>
      </c>
      <c r="BJ30" s="186" t="s">
        <v>405</v>
      </c>
      <c r="BK30" s="186" t="s">
        <v>405</v>
      </c>
      <c r="BL30" s="186" t="s">
        <v>90</v>
      </c>
      <c r="BM30" s="88" t="s">
        <v>193</v>
      </c>
      <c r="BN30" s="95" t="s">
        <v>194</v>
      </c>
      <c r="BO30" s="100">
        <v>44773</v>
      </c>
      <c r="BP30" s="100">
        <v>44803</v>
      </c>
      <c r="BQ30" s="95"/>
      <c r="BR30" s="95" t="s">
        <v>415</v>
      </c>
      <c r="BS30" s="101" t="s">
        <v>416</v>
      </c>
      <c r="BT30" s="173" t="s">
        <v>417</v>
      </c>
      <c r="BU30" s="186" t="s">
        <v>469</v>
      </c>
    </row>
    <row r="31" spans="1:73" s="50" customFormat="1" ht="144.75" customHeight="1" x14ac:dyDescent="0.2">
      <c r="A31" s="176"/>
      <c r="B31" s="176"/>
      <c r="C31" s="176"/>
      <c r="D31" s="176"/>
      <c r="E31" s="176"/>
      <c r="F31" s="174"/>
      <c r="G31" s="174"/>
      <c r="H31" s="106"/>
      <c r="I31" s="106" t="s">
        <v>138</v>
      </c>
      <c r="J31" s="174"/>
      <c r="K31" s="174"/>
      <c r="L31" s="174"/>
      <c r="M31" s="174"/>
      <c r="N31" s="174"/>
      <c r="O31" s="174"/>
      <c r="P31" s="174"/>
      <c r="Q31" s="174"/>
      <c r="R31" s="174"/>
      <c r="S31" s="174"/>
      <c r="T31" s="174"/>
      <c r="U31" s="174"/>
      <c r="V31" s="174"/>
      <c r="W31" s="190"/>
      <c r="X31" s="190"/>
      <c r="Y31" s="174"/>
      <c r="Z31" s="174"/>
      <c r="AA31" s="174"/>
      <c r="AB31" s="174"/>
      <c r="AC31" s="190"/>
      <c r="AD31" s="175"/>
      <c r="AE31" s="189"/>
      <c r="AF31" s="186"/>
      <c r="AG31" s="186"/>
      <c r="AH31" s="95" t="s">
        <v>195</v>
      </c>
      <c r="AI31" s="99" t="s">
        <v>418</v>
      </c>
      <c r="AJ31" s="95" t="s">
        <v>79</v>
      </c>
      <c r="AK31" s="88">
        <v>15</v>
      </c>
      <c r="AL31" s="95" t="s">
        <v>80</v>
      </c>
      <c r="AM31" s="88">
        <v>15</v>
      </c>
      <c r="AN31" s="95" t="s">
        <v>81</v>
      </c>
      <c r="AO31" s="88">
        <v>15</v>
      </c>
      <c r="AP31" s="88" t="s">
        <v>82</v>
      </c>
      <c r="AQ31" s="88">
        <v>15</v>
      </c>
      <c r="AR31" s="95" t="s">
        <v>83</v>
      </c>
      <c r="AS31" s="88">
        <v>15</v>
      </c>
      <c r="AT31" s="95" t="s">
        <v>84</v>
      </c>
      <c r="AU31" s="88">
        <v>15</v>
      </c>
      <c r="AV31" s="95" t="s">
        <v>85</v>
      </c>
      <c r="AW31" s="88">
        <v>15</v>
      </c>
      <c r="AX31" s="88">
        <v>105</v>
      </c>
      <c r="AY31" s="94" t="s">
        <v>87</v>
      </c>
      <c r="AZ31" s="95" t="s">
        <v>86</v>
      </c>
      <c r="BA31" s="95" t="s">
        <v>405</v>
      </c>
      <c r="BB31" s="88" t="s">
        <v>405</v>
      </c>
      <c r="BC31" s="88" t="s">
        <v>405</v>
      </c>
      <c r="BD31" s="88" t="s">
        <v>405</v>
      </c>
      <c r="BE31" s="88"/>
      <c r="BF31" s="95">
        <v>105</v>
      </c>
      <c r="BG31" s="102" t="s">
        <v>87</v>
      </c>
      <c r="BH31" s="94" t="s">
        <v>406</v>
      </c>
      <c r="BI31" s="186"/>
      <c r="BJ31" s="186"/>
      <c r="BK31" s="186"/>
      <c r="BL31" s="186"/>
      <c r="BM31" s="88" t="s">
        <v>193</v>
      </c>
      <c r="BN31" s="95" t="s">
        <v>194</v>
      </c>
      <c r="BO31" s="100">
        <v>44773</v>
      </c>
      <c r="BP31" s="100">
        <v>44865</v>
      </c>
      <c r="BQ31" s="95"/>
      <c r="BR31" s="95" t="s">
        <v>419</v>
      </c>
      <c r="BS31" s="103" t="s">
        <v>420</v>
      </c>
      <c r="BT31" s="173"/>
      <c r="BU31" s="186"/>
    </row>
    <row r="32" spans="1:73" s="50" customFormat="1" ht="144.75" customHeight="1" x14ac:dyDescent="0.2">
      <c r="A32" s="174" t="s">
        <v>187</v>
      </c>
      <c r="B32" s="174" t="s">
        <v>197</v>
      </c>
      <c r="C32" s="176" t="s">
        <v>198</v>
      </c>
      <c r="D32" s="174">
        <v>10</v>
      </c>
      <c r="E32" s="174" t="s">
        <v>199</v>
      </c>
      <c r="F32" s="174" t="s">
        <v>74</v>
      </c>
      <c r="G32" s="174" t="s">
        <v>120</v>
      </c>
      <c r="H32" s="106" t="s">
        <v>346</v>
      </c>
      <c r="I32" s="106" t="s">
        <v>138</v>
      </c>
      <c r="J32" s="106" t="s">
        <v>405</v>
      </c>
      <c r="K32" s="174" t="s">
        <v>139</v>
      </c>
      <c r="L32" s="174" t="s">
        <v>139</v>
      </c>
      <c r="M32" s="174" t="s">
        <v>139</v>
      </c>
      <c r="N32" s="174" t="s">
        <v>139</v>
      </c>
      <c r="O32" s="174" t="s">
        <v>139</v>
      </c>
      <c r="P32" s="174" t="s">
        <v>139</v>
      </c>
      <c r="Q32" s="174" t="s">
        <v>139</v>
      </c>
      <c r="R32" s="174"/>
      <c r="S32" s="174" t="s">
        <v>139</v>
      </c>
      <c r="T32" s="174"/>
      <c r="U32" s="174" t="s">
        <v>139</v>
      </c>
      <c r="V32" s="174" t="s">
        <v>139</v>
      </c>
      <c r="W32" s="174"/>
      <c r="X32" s="174"/>
      <c r="Y32" s="174" t="s">
        <v>139</v>
      </c>
      <c r="Z32" s="174"/>
      <c r="AA32" s="174"/>
      <c r="AB32" s="174"/>
      <c r="AC32" s="174"/>
      <c r="AD32" s="98">
        <v>11</v>
      </c>
      <c r="AE32" s="175" t="s">
        <v>140</v>
      </c>
      <c r="AF32" s="98" t="s">
        <v>141</v>
      </c>
      <c r="AG32" s="175" t="s">
        <v>405</v>
      </c>
      <c r="AH32" s="106" t="s">
        <v>200</v>
      </c>
      <c r="AI32" s="110" t="s">
        <v>421</v>
      </c>
      <c r="AJ32" s="108" t="s">
        <v>79</v>
      </c>
      <c r="AK32" s="106">
        <v>15</v>
      </c>
      <c r="AL32" s="108" t="s">
        <v>80</v>
      </c>
      <c r="AM32" s="106">
        <v>15</v>
      </c>
      <c r="AN32" s="108" t="s">
        <v>81</v>
      </c>
      <c r="AO32" s="106">
        <v>15</v>
      </c>
      <c r="AP32" s="106" t="s">
        <v>82</v>
      </c>
      <c r="AQ32" s="106">
        <v>15</v>
      </c>
      <c r="AR32" s="108" t="s">
        <v>83</v>
      </c>
      <c r="AS32" s="106">
        <v>15</v>
      </c>
      <c r="AT32" s="108" t="s">
        <v>84</v>
      </c>
      <c r="AU32" s="106">
        <v>15</v>
      </c>
      <c r="AV32" s="108" t="s">
        <v>85</v>
      </c>
      <c r="AW32" s="98">
        <v>15</v>
      </c>
      <c r="AX32" s="98">
        <v>105</v>
      </c>
      <c r="AY32" s="98" t="s">
        <v>87</v>
      </c>
      <c r="AZ32" s="106" t="s">
        <v>86</v>
      </c>
      <c r="BA32" s="106" t="s">
        <v>405</v>
      </c>
      <c r="BB32" s="106" t="s">
        <v>405</v>
      </c>
      <c r="BC32" s="106" t="s">
        <v>405</v>
      </c>
      <c r="BD32" s="106" t="s">
        <v>405</v>
      </c>
      <c r="BE32" s="106"/>
      <c r="BF32" s="106">
        <v>105</v>
      </c>
      <c r="BG32" s="98" t="s">
        <v>87</v>
      </c>
      <c r="BH32" s="98" t="s">
        <v>406</v>
      </c>
      <c r="BI32" s="174" t="s">
        <v>405</v>
      </c>
      <c r="BJ32" s="174" t="s">
        <v>405</v>
      </c>
      <c r="BK32" s="174" t="s">
        <v>405</v>
      </c>
      <c r="BL32" s="174" t="s">
        <v>90</v>
      </c>
      <c r="BM32" s="106" t="s">
        <v>202</v>
      </c>
      <c r="BN32" s="106" t="s">
        <v>422</v>
      </c>
      <c r="BO32" s="116">
        <v>44773</v>
      </c>
      <c r="BP32" s="116">
        <v>44803</v>
      </c>
      <c r="BQ32" s="106"/>
      <c r="BR32" s="108" t="s">
        <v>419</v>
      </c>
      <c r="BS32" s="106" t="s">
        <v>426</v>
      </c>
      <c r="BT32" s="176" t="s">
        <v>427</v>
      </c>
      <c r="BU32" s="174" t="s">
        <v>469</v>
      </c>
    </row>
    <row r="33" spans="1:73" s="50" customFormat="1" ht="144.75" customHeight="1" x14ac:dyDescent="0.2">
      <c r="A33" s="174"/>
      <c r="B33" s="174"/>
      <c r="C33" s="176"/>
      <c r="D33" s="174"/>
      <c r="E33" s="174"/>
      <c r="F33" s="174"/>
      <c r="G33" s="174"/>
      <c r="H33" s="106"/>
      <c r="I33" s="106" t="s">
        <v>138</v>
      </c>
      <c r="J33" s="106"/>
      <c r="K33" s="174"/>
      <c r="L33" s="174"/>
      <c r="M33" s="174"/>
      <c r="N33" s="174"/>
      <c r="O33" s="174"/>
      <c r="P33" s="174"/>
      <c r="Q33" s="174"/>
      <c r="R33" s="174"/>
      <c r="S33" s="174"/>
      <c r="T33" s="174"/>
      <c r="U33" s="174"/>
      <c r="V33" s="174"/>
      <c r="W33" s="174"/>
      <c r="X33" s="174"/>
      <c r="Y33" s="174"/>
      <c r="Z33" s="174"/>
      <c r="AA33" s="174"/>
      <c r="AB33" s="174"/>
      <c r="AC33" s="174"/>
      <c r="AD33" s="98"/>
      <c r="AE33" s="175"/>
      <c r="AF33" s="98"/>
      <c r="AG33" s="175"/>
      <c r="AH33" s="106" t="s">
        <v>204</v>
      </c>
      <c r="AI33" s="111" t="s">
        <v>423</v>
      </c>
      <c r="AJ33" s="108" t="s">
        <v>79</v>
      </c>
      <c r="AK33" s="106">
        <v>15</v>
      </c>
      <c r="AL33" s="108" t="s">
        <v>80</v>
      </c>
      <c r="AM33" s="106">
        <v>15</v>
      </c>
      <c r="AN33" s="108" t="s">
        <v>81</v>
      </c>
      <c r="AO33" s="106">
        <v>15</v>
      </c>
      <c r="AP33" s="106" t="s">
        <v>82</v>
      </c>
      <c r="AQ33" s="106">
        <v>15</v>
      </c>
      <c r="AR33" s="108" t="s">
        <v>83</v>
      </c>
      <c r="AS33" s="106">
        <v>15</v>
      </c>
      <c r="AT33" s="108" t="s">
        <v>84</v>
      </c>
      <c r="AU33" s="106">
        <v>15</v>
      </c>
      <c r="AV33" s="108" t="s">
        <v>85</v>
      </c>
      <c r="AW33" s="98">
        <v>15</v>
      </c>
      <c r="AX33" s="98">
        <v>105</v>
      </c>
      <c r="AY33" s="98" t="s">
        <v>87</v>
      </c>
      <c r="AZ33" s="106" t="s">
        <v>86</v>
      </c>
      <c r="BA33" s="106" t="s">
        <v>405</v>
      </c>
      <c r="BB33" s="106" t="s">
        <v>405</v>
      </c>
      <c r="BC33" s="106" t="s">
        <v>405</v>
      </c>
      <c r="BD33" s="106" t="s">
        <v>405</v>
      </c>
      <c r="BE33" s="106"/>
      <c r="BF33" s="106">
        <v>105</v>
      </c>
      <c r="BG33" s="98" t="s">
        <v>87</v>
      </c>
      <c r="BH33" s="98" t="s">
        <v>406</v>
      </c>
      <c r="BI33" s="174"/>
      <c r="BJ33" s="174"/>
      <c r="BK33" s="174"/>
      <c r="BL33" s="174"/>
      <c r="BM33" s="106" t="s">
        <v>206</v>
      </c>
      <c r="BN33" s="106" t="s">
        <v>422</v>
      </c>
      <c r="BO33" s="116">
        <v>44773</v>
      </c>
      <c r="BP33" s="116">
        <v>44925</v>
      </c>
      <c r="BQ33" s="106"/>
      <c r="BR33" s="108" t="s">
        <v>415</v>
      </c>
      <c r="BS33" s="106" t="s">
        <v>428</v>
      </c>
      <c r="BT33" s="176"/>
      <c r="BU33" s="174"/>
    </row>
    <row r="34" spans="1:73" ht="126" customHeight="1" x14ac:dyDescent="0.2">
      <c r="A34" s="176" t="s">
        <v>116</v>
      </c>
      <c r="B34" s="176" t="s">
        <v>117</v>
      </c>
      <c r="C34" s="176" t="s">
        <v>118</v>
      </c>
      <c r="D34" s="106">
        <v>3</v>
      </c>
      <c r="E34" s="106" t="s">
        <v>119</v>
      </c>
      <c r="F34" s="106" t="s">
        <v>74</v>
      </c>
      <c r="G34" s="106" t="s">
        <v>120</v>
      </c>
      <c r="H34" s="106" t="s">
        <v>346</v>
      </c>
      <c r="I34" s="106" t="s">
        <v>159</v>
      </c>
      <c r="J34" s="106" t="s">
        <v>159</v>
      </c>
      <c r="K34" s="106" t="s">
        <v>76</v>
      </c>
      <c r="L34" s="106" t="s">
        <v>76</v>
      </c>
      <c r="M34" s="106" t="s">
        <v>76</v>
      </c>
      <c r="N34" s="106" t="s">
        <v>76</v>
      </c>
      <c r="O34" s="106"/>
      <c r="P34" s="107" t="s">
        <v>76</v>
      </c>
      <c r="Q34" s="106" t="s">
        <v>76</v>
      </c>
      <c r="R34" s="106" t="s">
        <v>76</v>
      </c>
      <c r="S34" s="106"/>
      <c r="T34" s="106"/>
      <c r="U34" s="106" t="s">
        <v>76</v>
      </c>
      <c r="V34" s="106"/>
      <c r="W34" s="106"/>
      <c r="X34" s="106"/>
      <c r="Y34" s="106" t="s">
        <v>76</v>
      </c>
      <c r="Z34" s="106"/>
      <c r="AA34" s="106" t="s">
        <v>76</v>
      </c>
      <c r="AB34" s="106" t="s">
        <v>76</v>
      </c>
      <c r="AC34" s="106"/>
      <c r="AD34" s="98">
        <v>11</v>
      </c>
      <c r="AE34" s="98" t="s">
        <v>140</v>
      </c>
      <c r="AF34" s="98" t="s">
        <v>212</v>
      </c>
      <c r="AG34" s="98" t="s">
        <v>157</v>
      </c>
      <c r="AH34" s="112" t="s">
        <v>429</v>
      </c>
      <c r="AI34" s="106" t="s">
        <v>430</v>
      </c>
      <c r="AJ34" s="106" t="s">
        <v>79</v>
      </c>
      <c r="AK34" s="106">
        <v>15</v>
      </c>
      <c r="AL34" s="106" t="s">
        <v>80</v>
      </c>
      <c r="AM34" s="106">
        <v>15</v>
      </c>
      <c r="AN34" s="106" t="s">
        <v>81</v>
      </c>
      <c r="AO34" s="106">
        <v>15</v>
      </c>
      <c r="AP34" s="106" t="s">
        <v>82</v>
      </c>
      <c r="AQ34" s="106">
        <v>15</v>
      </c>
      <c r="AR34" s="106" t="s">
        <v>107</v>
      </c>
      <c r="AS34" s="106">
        <v>0</v>
      </c>
      <c r="AT34" s="106" t="s">
        <v>84</v>
      </c>
      <c r="AU34" s="106">
        <v>15</v>
      </c>
      <c r="AV34" s="106" t="s">
        <v>85</v>
      </c>
      <c r="AW34" s="98">
        <v>15</v>
      </c>
      <c r="AX34" s="98">
        <v>90</v>
      </c>
      <c r="AY34" s="98" t="s">
        <v>157</v>
      </c>
      <c r="AZ34" s="106" t="s">
        <v>86</v>
      </c>
      <c r="BA34" s="106" t="s">
        <v>87</v>
      </c>
      <c r="BB34" s="106" t="s">
        <v>425</v>
      </c>
      <c r="BC34" s="106" t="s">
        <v>157</v>
      </c>
      <c r="BD34" s="106" t="s">
        <v>100</v>
      </c>
      <c r="BE34" s="106" t="s">
        <v>123</v>
      </c>
      <c r="BF34" s="106">
        <v>90</v>
      </c>
      <c r="BG34" s="98" t="s">
        <v>157</v>
      </c>
      <c r="BH34" s="98" t="s">
        <v>431</v>
      </c>
      <c r="BI34" s="106" t="s">
        <v>343</v>
      </c>
      <c r="BJ34" s="106" t="s">
        <v>407</v>
      </c>
      <c r="BK34" s="106" t="s">
        <v>157</v>
      </c>
      <c r="BL34" s="174" t="s">
        <v>90</v>
      </c>
      <c r="BM34" s="117" t="s">
        <v>432</v>
      </c>
      <c r="BN34" s="106" t="s">
        <v>125</v>
      </c>
      <c r="BO34" s="118">
        <v>44849</v>
      </c>
      <c r="BP34" s="118">
        <v>44985</v>
      </c>
      <c r="BQ34" s="106" t="s">
        <v>433</v>
      </c>
      <c r="BR34" s="106" t="s">
        <v>93</v>
      </c>
      <c r="BS34" s="120" t="s">
        <v>466</v>
      </c>
      <c r="BT34" s="176" t="s">
        <v>427</v>
      </c>
      <c r="BU34" s="174" t="s">
        <v>470</v>
      </c>
    </row>
    <row r="35" spans="1:73" ht="132" customHeight="1" x14ac:dyDescent="0.2">
      <c r="A35" s="176"/>
      <c r="B35" s="176"/>
      <c r="C35" s="176"/>
      <c r="D35" s="106">
        <v>4</v>
      </c>
      <c r="E35" s="106" t="s">
        <v>127</v>
      </c>
      <c r="F35" s="106" t="s">
        <v>74</v>
      </c>
      <c r="G35" s="106" t="s">
        <v>120</v>
      </c>
      <c r="H35" s="106" t="s">
        <v>346</v>
      </c>
      <c r="I35" s="106" t="s">
        <v>159</v>
      </c>
      <c r="J35" s="106" t="s">
        <v>159</v>
      </c>
      <c r="K35" s="106" t="s">
        <v>76</v>
      </c>
      <c r="L35" s="106"/>
      <c r="M35" s="106" t="s">
        <v>76</v>
      </c>
      <c r="N35" s="106"/>
      <c r="O35" s="106" t="s">
        <v>76</v>
      </c>
      <c r="P35" s="106"/>
      <c r="Q35" s="106" t="s">
        <v>76</v>
      </c>
      <c r="R35" s="106"/>
      <c r="S35" s="106"/>
      <c r="T35" s="106" t="s">
        <v>76</v>
      </c>
      <c r="U35" s="106" t="s">
        <v>76</v>
      </c>
      <c r="V35" s="106" t="s">
        <v>76</v>
      </c>
      <c r="W35" s="106" t="s">
        <v>76</v>
      </c>
      <c r="X35" s="106" t="s">
        <v>76</v>
      </c>
      <c r="Y35" s="106" t="s">
        <v>76</v>
      </c>
      <c r="Z35" s="106"/>
      <c r="AA35" s="106" t="s">
        <v>76</v>
      </c>
      <c r="AB35" s="106"/>
      <c r="AC35" s="106"/>
      <c r="AD35" s="98">
        <v>11</v>
      </c>
      <c r="AE35" s="98" t="s">
        <v>140</v>
      </c>
      <c r="AF35" s="98" t="s">
        <v>212</v>
      </c>
      <c r="AG35" s="98" t="s">
        <v>157</v>
      </c>
      <c r="AH35" s="106" t="s">
        <v>434</v>
      </c>
      <c r="AI35" s="106" t="s">
        <v>435</v>
      </c>
      <c r="AJ35" s="106" t="s">
        <v>79</v>
      </c>
      <c r="AK35" s="106">
        <v>15</v>
      </c>
      <c r="AL35" s="106" t="s">
        <v>80</v>
      </c>
      <c r="AM35" s="106">
        <v>15</v>
      </c>
      <c r="AN35" s="106" t="s">
        <v>97</v>
      </c>
      <c r="AO35" s="106">
        <v>0</v>
      </c>
      <c r="AP35" s="106" t="s">
        <v>82</v>
      </c>
      <c r="AQ35" s="106">
        <v>15</v>
      </c>
      <c r="AR35" s="106" t="s">
        <v>107</v>
      </c>
      <c r="AS35" s="106">
        <v>0</v>
      </c>
      <c r="AT35" s="106" t="s">
        <v>84</v>
      </c>
      <c r="AU35" s="106">
        <v>15</v>
      </c>
      <c r="AV35" s="106" t="s">
        <v>85</v>
      </c>
      <c r="AW35" s="98">
        <v>15</v>
      </c>
      <c r="AX35" s="98">
        <v>75</v>
      </c>
      <c r="AY35" s="92" t="s">
        <v>99</v>
      </c>
      <c r="AZ35" s="106" t="s">
        <v>108</v>
      </c>
      <c r="BA35" s="106" t="s">
        <v>157</v>
      </c>
      <c r="BB35" s="106" t="s">
        <v>436</v>
      </c>
      <c r="BC35" s="106" t="s">
        <v>99</v>
      </c>
      <c r="BD35" s="106" t="s">
        <v>100</v>
      </c>
      <c r="BE35" s="106" t="s">
        <v>437</v>
      </c>
      <c r="BF35" s="106">
        <v>75</v>
      </c>
      <c r="BG35" s="98" t="s">
        <v>157</v>
      </c>
      <c r="BH35" s="98" t="s">
        <v>431</v>
      </c>
      <c r="BI35" s="106" t="s">
        <v>343</v>
      </c>
      <c r="BJ35" s="106" t="s">
        <v>407</v>
      </c>
      <c r="BK35" s="106" t="s">
        <v>157</v>
      </c>
      <c r="BL35" s="174"/>
      <c r="BM35" s="106" t="s">
        <v>438</v>
      </c>
      <c r="BN35" s="106" t="s">
        <v>439</v>
      </c>
      <c r="BO35" s="118">
        <v>44743</v>
      </c>
      <c r="BP35" s="118">
        <v>44956</v>
      </c>
      <c r="BQ35" s="106" t="s">
        <v>440</v>
      </c>
      <c r="BR35" s="106" t="s">
        <v>93</v>
      </c>
      <c r="BS35" s="106" t="s">
        <v>441</v>
      </c>
      <c r="BT35" s="176"/>
      <c r="BU35" s="174"/>
    </row>
    <row r="36" spans="1:73" s="50" customFormat="1" ht="132" customHeight="1" x14ac:dyDescent="0.2">
      <c r="A36" s="108" t="s">
        <v>70</v>
      </c>
      <c r="B36" s="106" t="s">
        <v>102</v>
      </c>
      <c r="C36" s="106" t="s">
        <v>103</v>
      </c>
      <c r="D36" s="106">
        <v>2</v>
      </c>
      <c r="E36" s="106" t="s">
        <v>104</v>
      </c>
      <c r="F36" s="106" t="s">
        <v>74</v>
      </c>
      <c r="G36" s="106" t="s">
        <v>75</v>
      </c>
      <c r="H36" s="106" t="s">
        <v>348</v>
      </c>
      <c r="I36" s="106" t="s">
        <v>138</v>
      </c>
      <c r="J36" s="106" t="s">
        <v>138</v>
      </c>
      <c r="K36" s="106" t="s">
        <v>76</v>
      </c>
      <c r="L36" s="106"/>
      <c r="M36" s="106" t="s">
        <v>76</v>
      </c>
      <c r="N36" s="106" t="s">
        <v>76</v>
      </c>
      <c r="O36" s="106" t="s">
        <v>76</v>
      </c>
      <c r="P36" s="106" t="s">
        <v>76</v>
      </c>
      <c r="Q36" s="106"/>
      <c r="R36" s="106" t="s">
        <v>76</v>
      </c>
      <c r="S36" s="106"/>
      <c r="T36" s="106"/>
      <c r="U36" s="106" t="s">
        <v>76</v>
      </c>
      <c r="V36" s="106" t="s">
        <v>76</v>
      </c>
      <c r="W36" s="106"/>
      <c r="X36" s="106" t="s">
        <v>76</v>
      </c>
      <c r="Y36" s="106" t="s">
        <v>76</v>
      </c>
      <c r="Z36" s="106"/>
      <c r="AA36" s="106" t="s">
        <v>76</v>
      </c>
      <c r="AB36" s="106"/>
      <c r="AC36" s="106"/>
      <c r="AD36" s="98">
        <v>11</v>
      </c>
      <c r="AE36" s="98" t="s">
        <v>140</v>
      </c>
      <c r="AF36" s="98" t="s">
        <v>141</v>
      </c>
      <c r="AG36" s="98" t="s">
        <v>142</v>
      </c>
      <c r="AH36" s="106" t="s">
        <v>105</v>
      </c>
      <c r="AI36" s="106" t="s">
        <v>444</v>
      </c>
      <c r="AJ36" s="106" t="s">
        <v>79</v>
      </c>
      <c r="AK36" s="106">
        <v>15</v>
      </c>
      <c r="AL36" s="106" t="s">
        <v>80</v>
      </c>
      <c r="AM36" s="106">
        <v>15</v>
      </c>
      <c r="AN36" s="106" t="s">
        <v>81</v>
      </c>
      <c r="AO36" s="106">
        <v>15</v>
      </c>
      <c r="AP36" s="106" t="s">
        <v>82</v>
      </c>
      <c r="AQ36" s="106">
        <v>15</v>
      </c>
      <c r="AR36" s="106" t="s">
        <v>107</v>
      </c>
      <c r="AS36" s="106">
        <v>0</v>
      </c>
      <c r="AT36" s="106" t="s">
        <v>84</v>
      </c>
      <c r="AU36" s="106">
        <v>15</v>
      </c>
      <c r="AV36" s="106" t="s">
        <v>85</v>
      </c>
      <c r="AW36" s="98">
        <v>15</v>
      </c>
      <c r="AX36" s="98">
        <v>90</v>
      </c>
      <c r="AY36" s="98" t="s">
        <v>157</v>
      </c>
      <c r="AZ36" s="106" t="s">
        <v>108</v>
      </c>
      <c r="BA36" s="106" t="s">
        <v>157</v>
      </c>
      <c r="BB36" s="106" t="s">
        <v>445</v>
      </c>
      <c r="BC36" s="106" t="s">
        <v>157</v>
      </c>
      <c r="BD36" s="106" t="s">
        <v>100</v>
      </c>
      <c r="BE36" s="108" t="s">
        <v>109</v>
      </c>
      <c r="BF36" s="106">
        <v>90</v>
      </c>
      <c r="BG36" s="98" t="s">
        <v>157</v>
      </c>
      <c r="BH36" s="98" t="s">
        <v>158</v>
      </c>
      <c r="BI36" s="106" t="s">
        <v>159</v>
      </c>
      <c r="BJ36" s="106" t="s">
        <v>212</v>
      </c>
      <c r="BK36" s="106" t="s">
        <v>157</v>
      </c>
      <c r="BL36" s="108" t="s">
        <v>90</v>
      </c>
      <c r="BM36" s="111" t="s">
        <v>446</v>
      </c>
      <c r="BN36" s="106" t="s">
        <v>111</v>
      </c>
      <c r="BO36" s="106" t="s">
        <v>112</v>
      </c>
      <c r="BP36" s="106" t="s">
        <v>113</v>
      </c>
      <c r="BQ36" s="106" t="s">
        <v>114</v>
      </c>
      <c r="BR36" s="106" t="s">
        <v>115</v>
      </c>
      <c r="BS36" s="106" t="s">
        <v>447</v>
      </c>
      <c r="BT36" s="106" t="s">
        <v>448</v>
      </c>
      <c r="BU36" s="122" t="s">
        <v>460</v>
      </c>
    </row>
    <row r="37" spans="1:73" s="50" customFormat="1" ht="132" customHeight="1" x14ac:dyDescent="0.2">
      <c r="A37" s="174" t="s">
        <v>70</v>
      </c>
      <c r="B37" s="174" t="s">
        <v>71</v>
      </c>
      <c r="C37" s="176" t="s">
        <v>72</v>
      </c>
      <c r="D37" s="174">
        <v>1</v>
      </c>
      <c r="E37" s="174" t="s">
        <v>442</v>
      </c>
      <c r="F37" s="174" t="s">
        <v>74</v>
      </c>
      <c r="G37" s="174" t="s">
        <v>75</v>
      </c>
      <c r="H37" s="174" t="s">
        <v>348</v>
      </c>
      <c r="I37" s="174" t="s">
        <v>138</v>
      </c>
      <c r="J37" s="106" t="s">
        <v>138</v>
      </c>
      <c r="K37" s="174" t="s">
        <v>76</v>
      </c>
      <c r="L37" s="174"/>
      <c r="M37" s="174"/>
      <c r="N37" s="174" t="s">
        <v>76</v>
      </c>
      <c r="O37" s="174" t="s">
        <v>76</v>
      </c>
      <c r="P37" s="174"/>
      <c r="Q37" s="174" t="s">
        <v>76</v>
      </c>
      <c r="R37" s="174" t="s">
        <v>76</v>
      </c>
      <c r="S37" s="174"/>
      <c r="T37" s="174"/>
      <c r="U37" s="174" t="s">
        <v>76</v>
      </c>
      <c r="V37" s="174" t="s">
        <v>76</v>
      </c>
      <c r="W37" s="174"/>
      <c r="X37" s="174"/>
      <c r="Y37" s="174" t="s">
        <v>76</v>
      </c>
      <c r="Z37" s="174"/>
      <c r="AA37" s="174" t="s">
        <v>76</v>
      </c>
      <c r="AB37" s="174"/>
      <c r="AC37" s="174"/>
      <c r="AD37" s="104">
        <v>9</v>
      </c>
      <c r="AE37" s="180" t="s">
        <v>140</v>
      </c>
      <c r="AF37" s="104" t="s">
        <v>141</v>
      </c>
      <c r="AG37" s="180" t="s">
        <v>142</v>
      </c>
      <c r="AH37" s="106" t="s">
        <v>77</v>
      </c>
      <c r="AI37" s="106" t="s">
        <v>78</v>
      </c>
      <c r="AJ37" s="106" t="s">
        <v>79</v>
      </c>
      <c r="AK37" s="106">
        <v>15</v>
      </c>
      <c r="AL37" s="106" t="s">
        <v>80</v>
      </c>
      <c r="AM37" s="106">
        <v>15</v>
      </c>
      <c r="AN37" s="106" t="s">
        <v>81</v>
      </c>
      <c r="AO37" s="106">
        <v>15</v>
      </c>
      <c r="AP37" s="106" t="s">
        <v>82</v>
      </c>
      <c r="AQ37" s="106">
        <v>15</v>
      </c>
      <c r="AR37" s="106" t="s">
        <v>83</v>
      </c>
      <c r="AS37" s="106">
        <v>15</v>
      </c>
      <c r="AT37" s="106" t="s">
        <v>84</v>
      </c>
      <c r="AU37" s="106">
        <v>15</v>
      </c>
      <c r="AV37" s="106" t="s">
        <v>85</v>
      </c>
      <c r="AW37" s="104">
        <v>15</v>
      </c>
      <c r="AX37" s="105">
        <v>105</v>
      </c>
      <c r="AY37" s="104" t="s">
        <v>87</v>
      </c>
      <c r="AZ37" s="106" t="s">
        <v>86</v>
      </c>
      <c r="BA37" s="106" t="s">
        <v>87</v>
      </c>
      <c r="BB37" s="106" t="s">
        <v>88</v>
      </c>
      <c r="BC37" s="106" t="s">
        <v>87</v>
      </c>
      <c r="BD37" s="106" t="s">
        <v>89</v>
      </c>
      <c r="BE37" s="106"/>
      <c r="BF37" s="106">
        <v>105</v>
      </c>
      <c r="BG37" s="180" t="s">
        <v>87</v>
      </c>
      <c r="BH37" s="104" t="s">
        <v>406</v>
      </c>
      <c r="BI37" s="174" t="s">
        <v>343</v>
      </c>
      <c r="BJ37" s="106" t="s">
        <v>407</v>
      </c>
      <c r="BK37" s="174" t="s">
        <v>157</v>
      </c>
      <c r="BL37" s="174" t="s">
        <v>90</v>
      </c>
      <c r="BM37" s="176" t="s">
        <v>443</v>
      </c>
      <c r="BN37" s="174" t="s">
        <v>92</v>
      </c>
      <c r="BO37" s="177">
        <v>44772</v>
      </c>
      <c r="BP37" s="177">
        <v>44804</v>
      </c>
      <c r="BQ37" s="174"/>
      <c r="BR37" s="174" t="s">
        <v>93</v>
      </c>
      <c r="BS37" s="178" t="s">
        <v>461</v>
      </c>
      <c r="BT37" s="176" t="s">
        <v>462</v>
      </c>
      <c r="BU37" s="174" t="s">
        <v>471</v>
      </c>
    </row>
    <row r="38" spans="1:73" s="50" customFormat="1" ht="132" customHeight="1" x14ac:dyDescent="0.2">
      <c r="A38" s="174"/>
      <c r="B38" s="174"/>
      <c r="C38" s="176"/>
      <c r="D38" s="174"/>
      <c r="E38" s="174"/>
      <c r="F38" s="174"/>
      <c r="G38" s="174"/>
      <c r="H38" s="174"/>
      <c r="I38" s="174"/>
      <c r="J38" s="106"/>
      <c r="K38" s="174"/>
      <c r="L38" s="174"/>
      <c r="M38" s="174"/>
      <c r="N38" s="174"/>
      <c r="O38" s="174"/>
      <c r="P38" s="174"/>
      <c r="Q38" s="174"/>
      <c r="R38" s="174"/>
      <c r="S38" s="174"/>
      <c r="T38" s="174"/>
      <c r="U38" s="174"/>
      <c r="V38" s="174"/>
      <c r="W38" s="174"/>
      <c r="X38" s="174"/>
      <c r="Y38" s="174"/>
      <c r="Z38" s="174"/>
      <c r="AA38" s="174"/>
      <c r="AB38" s="174"/>
      <c r="AC38" s="174"/>
      <c r="AD38" s="104"/>
      <c r="AE38" s="180"/>
      <c r="AF38" s="104"/>
      <c r="AG38" s="180"/>
      <c r="AH38" s="106" t="s">
        <v>77</v>
      </c>
      <c r="AI38" s="106" t="s">
        <v>95</v>
      </c>
      <c r="AJ38" s="106" t="s">
        <v>79</v>
      </c>
      <c r="AK38" s="106">
        <v>15</v>
      </c>
      <c r="AL38" s="106" t="s">
        <v>96</v>
      </c>
      <c r="AM38" s="106">
        <v>0</v>
      </c>
      <c r="AN38" s="106" t="s">
        <v>97</v>
      </c>
      <c r="AO38" s="106">
        <v>0</v>
      </c>
      <c r="AP38" s="106" t="s">
        <v>82</v>
      </c>
      <c r="AQ38" s="106">
        <v>15</v>
      </c>
      <c r="AR38" s="106" t="s">
        <v>83</v>
      </c>
      <c r="AS38" s="106">
        <v>15</v>
      </c>
      <c r="AT38" s="106" t="s">
        <v>84</v>
      </c>
      <c r="AU38" s="106">
        <v>15</v>
      </c>
      <c r="AV38" s="106" t="s">
        <v>85</v>
      </c>
      <c r="AW38" s="104">
        <v>15</v>
      </c>
      <c r="AX38" s="105">
        <v>75</v>
      </c>
      <c r="AY38" s="92" t="s">
        <v>99</v>
      </c>
      <c r="AZ38" s="106" t="s">
        <v>86</v>
      </c>
      <c r="BA38" s="106" t="s">
        <v>87</v>
      </c>
      <c r="BB38" s="106" t="s">
        <v>98</v>
      </c>
      <c r="BC38" s="106" t="s">
        <v>99</v>
      </c>
      <c r="BD38" s="106" t="s">
        <v>100</v>
      </c>
      <c r="BE38" s="106" t="s">
        <v>101</v>
      </c>
      <c r="BF38" s="106"/>
      <c r="BG38" s="180"/>
      <c r="BH38" s="104"/>
      <c r="BI38" s="174"/>
      <c r="BJ38" s="106"/>
      <c r="BK38" s="174"/>
      <c r="BL38" s="174"/>
      <c r="BM38" s="176"/>
      <c r="BN38" s="174"/>
      <c r="BO38" s="177"/>
      <c r="BP38" s="177"/>
      <c r="BQ38" s="174"/>
      <c r="BR38" s="174"/>
      <c r="BS38" s="178"/>
      <c r="BT38" s="176"/>
      <c r="BU38" s="174"/>
    </row>
    <row r="39" spans="1:73" ht="154.5" customHeight="1" x14ac:dyDescent="0.25">
      <c r="A39" s="106" t="s">
        <v>463</v>
      </c>
      <c r="B39" s="106" t="s">
        <v>207</v>
      </c>
      <c r="C39" s="106" t="s">
        <v>208</v>
      </c>
      <c r="D39" s="108">
        <v>11</v>
      </c>
      <c r="E39" s="106" t="s">
        <v>209</v>
      </c>
      <c r="F39" s="106" t="s">
        <v>74</v>
      </c>
      <c r="G39" s="106" t="s">
        <v>75</v>
      </c>
      <c r="H39" s="106" t="s">
        <v>348</v>
      </c>
      <c r="I39" s="106" t="s">
        <v>138</v>
      </c>
      <c r="J39" s="106" t="s">
        <v>138</v>
      </c>
      <c r="K39" s="106"/>
      <c r="L39" s="106"/>
      <c r="M39" s="106" t="s">
        <v>139</v>
      </c>
      <c r="N39" s="106" t="s">
        <v>139</v>
      </c>
      <c r="O39" s="106" t="s">
        <v>139</v>
      </c>
      <c r="P39" s="106"/>
      <c r="Q39" s="106" t="s">
        <v>139</v>
      </c>
      <c r="R39" s="106"/>
      <c r="S39" s="106"/>
      <c r="T39" s="106" t="s">
        <v>139</v>
      </c>
      <c r="U39" s="106" t="s">
        <v>139</v>
      </c>
      <c r="V39" s="106" t="s">
        <v>139</v>
      </c>
      <c r="W39" s="106" t="s">
        <v>139</v>
      </c>
      <c r="X39" s="106" t="s">
        <v>139</v>
      </c>
      <c r="Y39" s="106"/>
      <c r="Z39" s="106"/>
      <c r="AA39" s="106"/>
      <c r="AB39" s="106"/>
      <c r="AC39" s="106"/>
      <c r="AD39" s="105">
        <v>9</v>
      </c>
      <c r="AE39" s="104" t="s">
        <v>140</v>
      </c>
      <c r="AF39" s="104" t="s">
        <v>141</v>
      </c>
      <c r="AG39" s="104" t="s">
        <v>142</v>
      </c>
      <c r="AH39" s="106" t="s">
        <v>210</v>
      </c>
      <c r="AI39" s="111" t="s">
        <v>424</v>
      </c>
      <c r="AJ39" s="106" t="s">
        <v>79</v>
      </c>
      <c r="AK39" s="106">
        <v>15</v>
      </c>
      <c r="AL39" s="106" t="s">
        <v>80</v>
      </c>
      <c r="AM39" s="106">
        <v>15</v>
      </c>
      <c r="AN39" s="106" t="s">
        <v>81</v>
      </c>
      <c r="AO39" s="106">
        <v>15</v>
      </c>
      <c r="AP39" s="106" t="s">
        <v>155</v>
      </c>
      <c r="AQ39" s="106">
        <v>0</v>
      </c>
      <c r="AR39" s="106" t="s">
        <v>83</v>
      </c>
      <c r="AS39" s="106">
        <v>15</v>
      </c>
      <c r="AT39" s="106" t="s">
        <v>84</v>
      </c>
      <c r="AU39" s="106">
        <v>15</v>
      </c>
      <c r="AV39" s="106" t="s">
        <v>85</v>
      </c>
      <c r="AW39" s="104">
        <v>15</v>
      </c>
      <c r="AX39" s="104">
        <v>90</v>
      </c>
      <c r="AY39" s="104" t="s">
        <v>157</v>
      </c>
      <c r="AZ39" s="106" t="s">
        <v>86</v>
      </c>
      <c r="BA39" s="106" t="s">
        <v>87</v>
      </c>
      <c r="BB39" s="106" t="s">
        <v>425</v>
      </c>
      <c r="BC39" s="106" t="s">
        <v>405</v>
      </c>
      <c r="BD39" s="106" t="s">
        <v>405</v>
      </c>
      <c r="BE39" s="106"/>
      <c r="BF39" s="115">
        <v>90</v>
      </c>
      <c r="BG39" s="104" t="s">
        <v>157</v>
      </c>
      <c r="BH39" s="104" t="s">
        <v>158</v>
      </c>
      <c r="BI39" s="106" t="s">
        <v>405</v>
      </c>
      <c r="BJ39" s="106" t="s">
        <v>212</v>
      </c>
      <c r="BK39" s="106" t="s">
        <v>405</v>
      </c>
      <c r="BL39" s="106" t="s">
        <v>90</v>
      </c>
      <c r="BM39" s="106" t="s">
        <v>213</v>
      </c>
      <c r="BN39" s="106" t="s">
        <v>214</v>
      </c>
      <c r="BO39" s="116">
        <v>44773</v>
      </c>
      <c r="BP39" s="116">
        <v>44925</v>
      </c>
      <c r="BQ39" s="106"/>
      <c r="BR39" s="108" t="s">
        <v>415</v>
      </c>
      <c r="BS39" s="117" t="s">
        <v>449</v>
      </c>
      <c r="BT39" s="106" t="s">
        <v>450</v>
      </c>
      <c r="BU39" s="123" t="s">
        <v>472</v>
      </c>
    </row>
    <row r="40" spans="1:73" ht="173.25" customHeight="1" x14ac:dyDescent="0.2">
      <c r="A40" s="176" t="s">
        <v>215</v>
      </c>
      <c r="B40" s="176" t="s">
        <v>216</v>
      </c>
      <c r="C40" s="176" t="s">
        <v>217</v>
      </c>
      <c r="D40" s="176">
        <v>12</v>
      </c>
      <c r="E40" s="176" t="s">
        <v>218</v>
      </c>
      <c r="F40" s="176" t="s">
        <v>74</v>
      </c>
      <c r="G40" s="174" t="s">
        <v>120</v>
      </c>
      <c r="H40" s="174" t="s">
        <v>346</v>
      </c>
      <c r="I40" s="174" t="s">
        <v>159</v>
      </c>
      <c r="J40" s="176" t="s">
        <v>159</v>
      </c>
      <c r="K40" s="176" t="s">
        <v>76</v>
      </c>
      <c r="L40" s="176"/>
      <c r="M40" s="176"/>
      <c r="N40" s="176"/>
      <c r="O40" s="176" t="s">
        <v>76</v>
      </c>
      <c r="P40" s="176"/>
      <c r="Q40" s="176"/>
      <c r="R40" s="176"/>
      <c r="S40" s="176" t="s">
        <v>76</v>
      </c>
      <c r="T40" s="176" t="s">
        <v>76</v>
      </c>
      <c r="U40" s="176" t="s">
        <v>76</v>
      </c>
      <c r="V40" s="176" t="s">
        <v>76</v>
      </c>
      <c r="W40" s="176" t="s">
        <v>76</v>
      </c>
      <c r="X40" s="176" t="s">
        <v>76</v>
      </c>
      <c r="Y40" s="176"/>
      <c r="Z40" s="176"/>
      <c r="AA40" s="176"/>
      <c r="AB40" s="176"/>
      <c r="AC40" s="176"/>
      <c r="AD40" s="179">
        <v>8</v>
      </c>
      <c r="AE40" s="179" t="s">
        <v>140</v>
      </c>
      <c r="AF40" s="180" t="s">
        <v>212</v>
      </c>
      <c r="AG40" s="180" t="s">
        <v>157</v>
      </c>
      <c r="AH40" s="106" t="s">
        <v>219</v>
      </c>
      <c r="AI40" s="113" t="s">
        <v>220</v>
      </c>
      <c r="AJ40" s="106" t="s">
        <v>79</v>
      </c>
      <c r="AK40" s="106">
        <v>15</v>
      </c>
      <c r="AL40" s="106" t="s">
        <v>80</v>
      </c>
      <c r="AM40" s="106">
        <v>15</v>
      </c>
      <c r="AN40" s="106" t="s">
        <v>81</v>
      </c>
      <c r="AO40" s="106">
        <v>15</v>
      </c>
      <c r="AP40" s="106" t="s">
        <v>82</v>
      </c>
      <c r="AQ40" s="106">
        <v>15</v>
      </c>
      <c r="AR40" s="106" t="s">
        <v>83</v>
      </c>
      <c r="AS40" s="106">
        <v>15</v>
      </c>
      <c r="AT40" s="106" t="s">
        <v>84</v>
      </c>
      <c r="AU40" s="106">
        <v>15</v>
      </c>
      <c r="AV40" s="106" t="s">
        <v>85</v>
      </c>
      <c r="AW40" s="104">
        <v>15</v>
      </c>
      <c r="AX40" s="104">
        <v>105</v>
      </c>
      <c r="AY40" s="104" t="s">
        <v>87</v>
      </c>
      <c r="AZ40" s="106" t="s">
        <v>86</v>
      </c>
      <c r="BA40" s="106" t="s">
        <v>87</v>
      </c>
      <c r="BB40" s="106" t="s">
        <v>88</v>
      </c>
      <c r="BC40" s="106" t="s">
        <v>87</v>
      </c>
      <c r="BD40" s="106" t="s">
        <v>89</v>
      </c>
      <c r="BE40" s="106"/>
      <c r="BF40" s="174">
        <v>105</v>
      </c>
      <c r="BG40" s="180" t="s">
        <v>87</v>
      </c>
      <c r="BH40" s="180" t="s">
        <v>451</v>
      </c>
      <c r="BI40" s="174" t="s">
        <v>343</v>
      </c>
      <c r="BJ40" s="174" t="s">
        <v>407</v>
      </c>
      <c r="BK40" s="174" t="s">
        <v>157</v>
      </c>
      <c r="BL40" s="176" t="s">
        <v>90</v>
      </c>
      <c r="BM40" s="174"/>
      <c r="BN40" s="174"/>
      <c r="BO40" s="187"/>
      <c r="BP40" s="187"/>
      <c r="BQ40" s="174"/>
      <c r="BR40" s="174"/>
      <c r="BS40" s="106" t="s">
        <v>452</v>
      </c>
      <c r="BT40" s="176" t="s">
        <v>453</v>
      </c>
      <c r="BU40" s="191" t="s">
        <v>464</v>
      </c>
    </row>
    <row r="41" spans="1:73" ht="15.75" customHeight="1" x14ac:dyDescent="0.2">
      <c r="A41" s="176"/>
      <c r="B41" s="176"/>
      <c r="C41" s="176"/>
      <c r="D41" s="176"/>
      <c r="E41" s="176"/>
      <c r="F41" s="176"/>
      <c r="G41" s="174"/>
      <c r="H41" s="174"/>
      <c r="I41" s="174"/>
      <c r="J41" s="176"/>
      <c r="K41" s="176"/>
      <c r="L41" s="176"/>
      <c r="M41" s="176"/>
      <c r="N41" s="176"/>
      <c r="O41" s="176"/>
      <c r="P41" s="176"/>
      <c r="Q41" s="176"/>
      <c r="R41" s="176"/>
      <c r="S41" s="176"/>
      <c r="T41" s="176"/>
      <c r="U41" s="176"/>
      <c r="V41" s="176"/>
      <c r="W41" s="176"/>
      <c r="X41" s="176"/>
      <c r="Y41" s="176"/>
      <c r="Z41" s="176"/>
      <c r="AA41" s="176"/>
      <c r="AB41" s="176"/>
      <c r="AC41" s="176"/>
      <c r="AD41" s="179"/>
      <c r="AE41" s="179"/>
      <c r="AF41" s="180"/>
      <c r="AG41" s="180"/>
      <c r="AH41" s="114" t="s">
        <v>221</v>
      </c>
      <c r="AI41" s="106" t="s">
        <v>222</v>
      </c>
      <c r="AJ41" s="106" t="s">
        <v>79</v>
      </c>
      <c r="AK41" s="106">
        <v>15</v>
      </c>
      <c r="AL41" s="106" t="s">
        <v>80</v>
      </c>
      <c r="AM41" s="106">
        <v>15</v>
      </c>
      <c r="AN41" s="106" t="s">
        <v>81</v>
      </c>
      <c r="AO41" s="106">
        <v>15</v>
      </c>
      <c r="AP41" s="106" t="s">
        <v>82</v>
      </c>
      <c r="AQ41" s="106">
        <v>15</v>
      </c>
      <c r="AR41" s="106" t="s">
        <v>83</v>
      </c>
      <c r="AS41" s="106">
        <v>15</v>
      </c>
      <c r="AT41" s="106" t="s">
        <v>84</v>
      </c>
      <c r="AU41" s="106">
        <v>15</v>
      </c>
      <c r="AV41" s="106" t="s">
        <v>85</v>
      </c>
      <c r="AW41" s="104">
        <v>15</v>
      </c>
      <c r="AX41" s="104">
        <v>105</v>
      </c>
      <c r="AY41" s="104" t="s">
        <v>87</v>
      </c>
      <c r="AZ41" s="106" t="s">
        <v>86</v>
      </c>
      <c r="BA41" s="106" t="s">
        <v>87</v>
      </c>
      <c r="BB41" s="106" t="s">
        <v>88</v>
      </c>
      <c r="BC41" s="106" t="s">
        <v>87</v>
      </c>
      <c r="BD41" s="106" t="s">
        <v>89</v>
      </c>
      <c r="BE41" s="106"/>
      <c r="BF41" s="174"/>
      <c r="BG41" s="180"/>
      <c r="BH41" s="180"/>
      <c r="BI41" s="174"/>
      <c r="BJ41" s="174"/>
      <c r="BK41" s="174"/>
      <c r="BL41" s="176"/>
      <c r="BM41" s="174"/>
      <c r="BN41" s="174"/>
      <c r="BO41" s="187"/>
      <c r="BP41" s="187"/>
      <c r="BQ41" s="174"/>
      <c r="BR41" s="174"/>
      <c r="BS41" s="106" t="s">
        <v>454</v>
      </c>
      <c r="BT41" s="176"/>
      <c r="BU41" s="191"/>
    </row>
    <row r="42" spans="1:73" ht="176.25" customHeight="1" x14ac:dyDescent="0.25">
      <c r="A42" s="106" t="s">
        <v>223</v>
      </c>
      <c r="B42" s="106" t="s">
        <v>224</v>
      </c>
      <c r="C42" s="106" t="s">
        <v>455</v>
      </c>
      <c r="D42" s="106">
        <v>13</v>
      </c>
      <c r="E42" s="106" t="s">
        <v>226</v>
      </c>
      <c r="F42" s="106" t="s">
        <v>74</v>
      </c>
      <c r="G42" s="106" t="s">
        <v>227</v>
      </c>
      <c r="H42" s="106" t="s">
        <v>344</v>
      </c>
      <c r="I42" s="106" t="s">
        <v>343</v>
      </c>
      <c r="J42" s="106" t="s">
        <v>343</v>
      </c>
      <c r="K42" s="106" t="s">
        <v>139</v>
      </c>
      <c r="L42" s="106" t="s">
        <v>139</v>
      </c>
      <c r="M42" s="106"/>
      <c r="N42" s="106"/>
      <c r="O42" s="106" t="s">
        <v>139</v>
      </c>
      <c r="P42" s="106"/>
      <c r="Q42" s="106"/>
      <c r="R42" s="106"/>
      <c r="S42" s="106"/>
      <c r="T42" s="106" t="s">
        <v>139</v>
      </c>
      <c r="U42" s="106" t="s">
        <v>139</v>
      </c>
      <c r="V42" s="106" t="s">
        <v>139</v>
      </c>
      <c r="W42" s="106"/>
      <c r="X42" s="106" t="s">
        <v>139</v>
      </c>
      <c r="Y42" s="106"/>
      <c r="Z42" s="106"/>
      <c r="AA42" s="106"/>
      <c r="AB42" s="106"/>
      <c r="AC42" s="106"/>
      <c r="AD42" s="104">
        <v>7</v>
      </c>
      <c r="AE42" s="104" t="s">
        <v>140</v>
      </c>
      <c r="AF42" s="104" t="s">
        <v>407</v>
      </c>
      <c r="AG42" s="104" t="s">
        <v>157</v>
      </c>
      <c r="AH42" s="106" t="s">
        <v>456</v>
      </c>
      <c r="AI42" s="106" t="s">
        <v>229</v>
      </c>
      <c r="AJ42" s="106" t="s">
        <v>79</v>
      </c>
      <c r="AK42" s="106">
        <v>15</v>
      </c>
      <c r="AL42" s="106" t="s">
        <v>80</v>
      </c>
      <c r="AM42" s="106">
        <v>15</v>
      </c>
      <c r="AN42" s="106" t="s">
        <v>81</v>
      </c>
      <c r="AO42" s="106">
        <v>15</v>
      </c>
      <c r="AP42" s="106" t="s">
        <v>82</v>
      </c>
      <c r="AQ42" s="106">
        <v>15</v>
      </c>
      <c r="AR42" s="106" t="s">
        <v>83</v>
      </c>
      <c r="AS42" s="106">
        <v>15</v>
      </c>
      <c r="AT42" s="106" t="s">
        <v>84</v>
      </c>
      <c r="AU42" s="106">
        <v>15</v>
      </c>
      <c r="AV42" s="106" t="s">
        <v>85</v>
      </c>
      <c r="AW42" s="104">
        <v>15</v>
      </c>
      <c r="AX42" s="104">
        <v>105</v>
      </c>
      <c r="AY42" s="104" t="s">
        <v>87</v>
      </c>
      <c r="AZ42" s="106" t="s">
        <v>86</v>
      </c>
      <c r="BA42" s="106" t="s">
        <v>87</v>
      </c>
      <c r="BB42" s="106" t="s">
        <v>88</v>
      </c>
      <c r="BC42" s="106" t="s">
        <v>87</v>
      </c>
      <c r="BD42" s="106" t="s">
        <v>89</v>
      </c>
      <c r="BE42" s="114"/>
      <c r="BF42" s="106">
        <v>105</v>
      </c>
      <c r="BG42" s="104" t="s">
        <v>87</v>
      </c>
      <c r="BH42" s="104" t="s">
        <v>457</v>
      </c>
      <c r="BI42" s="106" t="s">
        <v>343</v>
      </c>
      <c r="BJ42" s="106" t="s">
        <v>407</v>
      </c>
      <c r="BK42" s="106" t="s">
        <v>157</v>
      </c>
      <c r="BL42" s="114" t="s">
        <v>90</v>
      </c>
      <c r="BM42" s="106" t="s">
        <v>230</v>
      </c>
      <c r="BN42" s="106" t="s">
        <v>231</v>
      </c>
      <c r="BO42" s="118">
        <v>44925</v>
      </c>
      <c r="BP42" s="118">
        <v>45048</v>
      </c>
      <c r="BQ42" s="118">
        <v>44915</v>
      </c>
      <c r="BR42" s="106" t="s">
        <v>115</v>
      </c>
      <c r="BS42" s="106" t="s">
        <v>458</v>
      </c>
      <c r="BT42" s="106" t="s">
        <v>459</v>
      </c>
      <c r="BU42" s="123" t="s">
        <v>465</v>
      </c>
    </row>
    <row r="43" spans="1:73" ht="15.75" customHeight="1" x14ac:dyDescent="0.2">
      <c r="A43" s="109"/>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109"/>
      <c r="BT43" s="109"/>
      <c r="BU43" s="119"/>
    </row>
    <row r="44" spans="1:73" ht="15.75" customHeight="1" x14ac:dyDescent="0.2">
      <c r="A44" s="109"/>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109"/>
      <c r="BT44" s="109"/>
      <c r="BU44" s="119"/>
    </row>
    <row r="45" spans="1:73" ht="15.75" customHeight="1" x14ac:dyDescent="0.2">
      <c r="A45" s="109"/>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109"/>
      <c r="BT45" s="109"/>
      <c r="BU45" s="119"/>
    </row>
    <row r="46" spans="1:73" ht="15.75" customHeight="1" x14ac:dyDescent="0.2">
      <c r="A46" s="109"/>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109"/>
      <c r="BT46" s="109"/>
      <c r="BU46" s="119"/>
    </row>
    <row r="47" spans="1:73" ht="15.75" customHeight="1" x14ac:dyDescent="0.2">
      <c r="A47" s="109"/>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109"/>
      <c r="BT47" s="109"/>
      <c r="BU47" s="119"/>
    </row>
    <row r="48" spans="1:73" ht="15.75" customHeight="1" x14ac:dyDescent="0.2">
      <c r="A48" s="109"/>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109"/>
      <c r="BT48" s="109"/>
      <c r="BU48" s="119"/>
    </row>
    <row r="49" spans="1:73" ht="15.75" customHeight="1" x14ac:dyDescent="0.2">
      <c r="A49" s="109"/>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109"/>
      <c r="BT49" s="109"/>
      <c r="BU49" s="119"/>
    </row>
    <row r="50" spans="1:73" ht="15.75" customHeight="1" x14ac:dyDescent="0.2">
      <c r="A50" s="109"/>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3" ht="15.75" customHeight="1" x14ac:dyDescent="0.2">
      <c r="A51" s="109"/>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3" ht="15.75" customHeight="1" x14ac:dyDescent="0.2">
      <c r="A52" s="109"/>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3" ht="15.75" customHeight="1" x14ac:dyDescent="0.2">
      <c r="A53" s="109"/>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3" ht="15.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3" ht="15.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3" ht="15.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3" ht="15.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3" ht="15.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3" ht="15.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3" ht="15.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3" ht="15.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3" ht="15.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3" ht="15.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3" ht="15.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5.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5.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5.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5.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5.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5.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5.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5.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5.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5.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5.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5.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5.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5.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5.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5.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pans="1:72" ht="15.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row>
    <row r="82" spans="1:72" ht="15.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row>
    <row r="83" spans="1:72" ht="15.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row>
    <row r="84" spans="1:72" ht="15.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row>
    <row r="85" spans="1:72" ht="15.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row>
    <row r="86" spans="1:72" ht="15.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row>
    <row r="87" spans="1:72" ht="15.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row>
    <row r="88" spans="1:72" ht="15.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row>
    <row r="89" spans="1:72" ht="15.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row>
    <row r="90" spans="1:72" ht="15.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row>
    <row r="91" spans="1:72" ht="15.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row>
    <row r="92" spans="1:72" ht="15.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row>
    <row r="93" spans="1:72" ht="15.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row>
    <row r="94" spans="1:72" ht="15.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row>
    <row r="95" spans="1:72" ht="15.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row>
    <row r="96" spans="1:72" ht="15.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row>
    <row r="97" spans="1:72" ht="15.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5.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5.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5.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5.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5.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5.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5.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5.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5.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5.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5.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5.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5.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5.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5.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5.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5.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5.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5.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5.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5.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5.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5.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5.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5.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5.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5.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5.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5.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5.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5.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pans="1:72" ht="15.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row>
    <row r="130" spans="1:72" ht="15.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row>
    <row r="131" spans="1:72" ht="15.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row>
    <row r="132" spans="1:72" ht="15.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row>
    <row r="133" spans="1:72" ht="15.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row>
    <row r="134" spans="1:72" ht="15.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row>
    <row r="135" spans="1:72" ht="15.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row>
    <row r="136" spans="1:72" ht="15.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row>
    <row r="137" spans="1:72" ht="15.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row>
    <row r="138" spans="1:72" ht="15.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row>
    <row r="139" spans="1:72" ht="15.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row>
    <row r="140" spans="1:72" ht="15.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row>
    <row r="141" spans="1:72" ht="15.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row>
    <row r="142" spans="1:72" ht="15.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row>
    <row r="143" spans="1:72" ht="15.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row>
    <row r="144" spans="1:72" ht="15.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row>
    <row r="145" spans="1:72" ht="15.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5.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5.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5.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5.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5.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5.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5.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5.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5.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5.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5.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5.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5.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5.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5.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5.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5.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5.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5.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5.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5.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5.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5.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5.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5.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5.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5.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5.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5.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5.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5.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pans="1:72" ht="15.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row>
    <row r="178" spans="1:72" ht="15.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row>
    <row r="179" spans="1:72" ht="15.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row>
    <row r="180" spans="1:72" ht="15.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row>
    <row r="181" spans="1:72" ht="15.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row>
    <row r="182" spans="1:72" ht="15.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row>
    <row r="183" spans="1:72" ht="15.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row>
    <row r="184" spans="1:72" ht="15.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row>
    <row r="185" spans="1:72" ht="15.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row>
    <row r="186" spans="1:72" ht="15.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row>
    <row r="187" spans="1:72" ht="15.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row>
    <row r="188" spans="1:72" ht="15.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row>
    <row r="189" spans="1:72" ht="15.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row>
    <row r="190" spans="1:72" ht="15.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row>
    <row r="191" spans="1:72" ht="15.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row>
    <row r="192" spans="1:72" ht="15.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row>
    <row r="193" spans="1:72" ht="15.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5.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5.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5.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5.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5.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5.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5.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5.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5.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5.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5.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5.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5.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5.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5.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5.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5.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5.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5.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5.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5.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5.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5.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5.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5.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5.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5.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5.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5.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5.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5.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pans="1:72" ht="15.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row>
    <row r="226" spans="1:72" ht="15.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row>
    <row r="227" spans="1:72" ht="15.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row>
    <row r="228" spans="1:72" ht="15.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row>
    <row r="229" spans="1:72" ht="15.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row>
    <row r="230" spans="1:72" ht="15.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row>
    <row r="231" spans="1:72" ht="15.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row>
    <row r="232" spans="1:72" ht="15.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row>
    <row r="233" spans="1:72" ht="15.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row>
    <row r="234" spans="1:72" ht="15.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row>
    <row r="235" spans="1:72" ht="15.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row>
    <row r="236" spans="1:72" ht="15.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row>
    <row r="237" spans="1:72" ht="15.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row>
    <row r="238" spans="1:72" ht="15.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row>
    <row r="239" spans="1:72" ht="15.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row>
    <row r="240" spans="1:72" ht="15.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row>
    <row r="241" spans="1:72" ht="15.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row>
    <row r="242" spans="1:72" ht="15.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row>
    <row r="243" spans="1:72" ht="15.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row>
    <row r="244" spans="1:72" ht="15.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row>
    <row r="245" spans="1:72" ht="15.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row>
    <row r="246" spans="1:72" ht="15.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row>
    <row r="247" spans="1:72" ht="15.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row>
    <row r="248" spans="1:72" ht="15.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row>
    <row r="249" spans="1:72" ht="15.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row>
    <row r="250" spans="1:72" ht="15.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row>
    <row r="251" spans="1:72" ht="15.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row>
    <row r="252" spans="1:72" ht="15.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row>
    <row r="253" spans="1:72" ht="15.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row>
    <row r="254" spans="1:72" ht="15.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row>
    <row r="255" spans="1:72" ht="15.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row>
    <row r="256" spans="1:72" ht="15.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row>
    <row r="257" spans="1:72" ht="15.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row>
    <row r="258" spans="1:72" ht="15.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row>
    <row r="259" spans="1:72" ht="15.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row>
    <row r="260" spans="1:72" ht="15.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row>
    <row r="261" spans="1:72" ht="15.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row>
    <row r="262" spans="1:72" ht="15.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row>
    <row r="263" spans="1:72" ht="15.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row>
    <row r="264" spans="1:72" ht="15.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row>
    <row r="265" spans="1:72" ht="15.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row>
    <row r="266" spans="1:72" ht="15.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row>
    <row r="267" spans="1:72" ht="15.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row>
    <row r="268" spans="1:72" ht="15.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row>
    <row r="269" spans="1:72" ht="15.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row>
    <row r="270" spans="1:72" ht="15.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row>
    <row r="271" spans="1:72" ht="15.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row>
    <row r="272" spans="1:72" ht="15.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row>
    <row r="273" spans="1:72" ht="15.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row>
    <row r="274" spans="1:72" ht="15.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row>
    <row r="275" spans="1:72" ht="15.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row>
    <row r="276" spans="1:72" ht="15.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row>
    <row r="277" spans="1:72" ht="15.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row>
    <row r="278" spans="1:72" ht="15.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row>
    <row r="279" spans="1:72" ht="15.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row>
    <row r="280" spans="1:72" ht="15.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row>
    <row r="281" spans="1:72" ht="15.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row>
    <row r="282" spans="1:72" ht="15.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row>
    <row r="283" spans="1:72" ht="15.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row>
    <row r="284" spans="1:72" ht="15.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row>
    <row r="285" spans="1:72" ht="15.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row>
    <row r="286" spans="1:72" ht="15.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row>
    <row r="287" spans="1:72" ht="15.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row>
    <row r="288" spans="1:72" ht="15.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row>
    <row r="289" spans="1:72" ht="15.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row>
    <row r="290" spans="1:72" ht="15.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row>
    <row r="291" spans="1:72" ht="15.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row>
    <row r="292" spans="1:72" ht="15.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row>
    <row r="293" spans="1:72" ht="15.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row>
    <row r="294" spans="1:72" ht="15.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row>
    <row r="295" spans="1:72" ht="15.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row>
    <row r="296" spans="1:72" ht="15.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row>
    <row r="297" spans="1:72" ht="15.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row>
    <row r="298" spans="1:72" ht="15.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row>
    <row r="299" spans="1:72" ht="15.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row>
    <row r="300" spans="1:72" ht="15.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row>
    <row r="301" spans="1:72" ht="15.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row>
    <row r="302" spans="1:72" ht="15.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row>
    <row r="303" spans="1:72" ht="15.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row>
    <row r="304" spans="1:72" ht="15.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row>
    <row r="305" spans="1:72" ht="15.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row>
    <row r="306" spans="1:72" ht="15.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row>
    <row r="307" spans="1:72" ht="15.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row>
    <row r="308" spans="1:72" ht="15.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row>
    <row r="309" spans="1:72" ht="15.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row>
    <row r="310" spans="1:72" ht="15.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row>
    <row r="311" spans="1:72" ht="15.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row>
    <row r="312" spans="1:72" ht="15.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row>
    <row r="313" spans="1:72" ht="15.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row>
    <row r="314" spans="1:72" ht="15.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row>
    <row r="315" spans="1:72" ht="15.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row>
    <row r="316" spans="1:72" ht="15.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row>
    <row r="317" spans="1:72" ht="15.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row>
    <row r="318" spans="1:72" ht="15.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row>
    <row r="319" spans="1:72" ht="15.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row>
    <row r="320" spans="1:72" ht="15.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row>
    <row r="321" spans="1:72" ht="15.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row>
    <row r="322" spans="1:72" ht="15.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row>
    <row r="323" spans="1:72" ht="15.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row>
    <row r="324" spans="1:72" ht="15.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row>
    <row r="325" spans="1:72" ht="15.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row>
    <row r="326" spans="1:72" ht="15.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row>
    <row r="327" spans="1:72" ht="15.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row>
    <row r="328" spans="1:72" ht="15.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row>
    <row r="329" spans="1:72" ht="15.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row>
    <row r="330" spans="1:72" ht="15.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row>
    <row r="331" spans="1:72" ht="15.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row>
    <row r="332" spans="1:72" ht="15.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row>
    <row r="333" spans="1:72" ht="15.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row>
    <row r="334" spans="1:72" ht="15.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row>
    <row r="335" spans="1:72" ht="15.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row>
    <row r="336" spans="1:72" ht="15.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row>
    <row r="337" spans="1:72" ht="15.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row>
    <row r="338" spans="1:72" ht="15.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row>
    <row r="339" spans="1:72" ht="15.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row>
    <row r="340" spans="1:72" ht="15.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row>
    <row r="341" spans="1:72" ht="15.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row>
    <row r="342" spans="1:72" ht="15.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row>
    <row r="343" spans="1:72" ht="15.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row>
    <row r="344" spans="1:72" ht="15.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row>
    <row r="345" spans="1:72" ht="15.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row>
    <row r="346" spans="1:72" ht="15.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row>
    <row r="347" spans="1:72" ht="15.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row>
    <row r="348" spans="1:72" ht="15.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row>
    <row r="349" spans="1:72" ht="15.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row>
    <row r="350" spans="1:72" ht="15.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row>
    <row r="351" spans="1:72" ht="15.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row>
    <row r="352" spans="1:72" ht="15.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row>
    <row r="353" spans="1:72" ht="15.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row>
    <row r="354" spans="1:72" ht="15.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row>
    <row r="355" spans="1:72" ht="15.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row>
    <row r="356" spans="1:72" ht="15.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row>
    <row r="357" spans="1:72" ht="15.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row>
    <row r="358" spans="1:72" ht="15.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row>
    <row r="359" spans="1:72" ht="15.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row>
    <row r="360" spans="1:72" ht="15.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row>
    <row r="361" spans="1:72" ht="15.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row>
    <row r="362" spans="1:72" ht="15.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row>
    <row r="363" spans="1:72" ht="15.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row>
    <row r="364" spans="1:72" ht="15.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row>
    <row r="365" spans="1:72" ht="15.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row>
    <row r="366" spans="1:72" ht="15.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row>
    <row r="367" spans="1:72" ht="15.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row>
    <row r="368" spans="1:72" ht="15.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row>
    <row r="369" spans="1:72" ht="15.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row>
    <row r="370" spans="1:72" ht="15.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row>
    <row r="371" spans="1:72" ht="15.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row>
    <row r="372" spans="1:72" ht="15.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row>
    <row r="373" spans="1:72" ht="15.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row>
    <row r="374" spans="1:72" ht="15.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row>
    <row r="375" spans="1:72" ht="15.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row>
    <row r="376" spans="1:72" ht="15.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row>
    <row r="377" spans="1:72" ht="15.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row>
    <row r="378" spans="1:72" ht="15.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row>
    <row r="379" spans="1:72" ht="15.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row>
    <row r="380" spans="1:72" ht="15.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row>
    <row r="381" spans="1:72" ht="15.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row>
    <row r="382" spans="1:72" ht="15.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row>
    <row r="383" spans="1:72" ht="15.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row>
    <row r="384" spans="1:72" ht="15.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row>
    <row r="385" spans="1:72" ht="15.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row>
    <row r="386" spans="1:72" ht="15.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row>
    <row r="387" spans="1:72" ht="15.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row>
    <row r="388" spans="1:72" ht="15.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row>
    <row r="389" spans="1:72" ht="15.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row>
    <row r="390" spans="1:72" ht="15.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row>
    <row r="391" spans="1:72" ht="15.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row>
    <row r="392" spans="1:72" ht="15.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row>
    <row r="393" spans="1:72" ht="15.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row>
    <row r="394" spans="1:72" ht="15.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row>
    <row r="395" spans="1:72" ht="15.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row>
    <row r="396" spans="1:72" ht="15.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row>
    <row r="397" spans="1:72" ht="15.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row>
    <row r="398" spans="1:72" ht="15.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row>
    <row r="399" spans="1:72" ht="15.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row>
    <row r="400" spans="1:72" ht="15.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row>
    <row r="401" spans="1:72" ht="15.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row>
    <row r="402" spans="1:72" ht="15.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row>
    <row r="403" spans="1:72" ht="15.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row>
    <row r="404" spans="1:72" ht="15.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row>
    <row r="405" spans="1:72" ht="15.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row>
    <row r="406" spans="1:72" ht="15.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row>
    <row r="407" spans="1:72" ht="15.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row>
    <row r="408" spans="1:72" ht="15.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row>
    <row r="409" spans="1:72" ht="15.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row>
    <row r="410" spans="1:72" ht="15.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row>
    <row r="411" spans="1:72" ht="15.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row>
    <row r="412" spans="1:72" ht="15.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row>
    <row r="413" spans="1:72" ht="15.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row>
    <row r="414" spans="1:72" ht="15.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row>
    <row r="415" spans="1:72" ht="15.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row>
    <row r="416" spans="1:72" ht="15.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row>
    <row r="417" spans="1:72" ht="15.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row>
    <row r="418" spans="1:72" ht="15.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row>
    <row r="419" spans="1:72" ht="15.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row>
    <row r="420" spans="1:72" ht="15.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row>
    <row r="421" spans="1:72" ht="15.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row>
    <row r="422" spans="1:72" ht="15.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row>
    <row r="423" spans="1:72" ht="15.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row>
    <row r="424" spans="1:72" ht="15.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row>
    <row r="425" spans="1:72" ht="15.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row>
    <row r="426" spans="1:72" ht="15.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row>
    <row r="427" spans="1:72" ht="15.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row>
    <row r="428" spans="1:72" ht="15.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row>
    <row r="429" spans="1:72" ht="15.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row>
    <row r="430" spans="1:72" ht="15.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row>
    <row r="431" spans="1:72" ht="15.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row>
    <row r="432" spans="1:72" ht="15.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row>
    <row r="433" spans="1:72" ht="15.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row>
    <row r="434" spans="1:72" ht="15.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row>
    <row r="435" spans="1:72" ht="15.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row>
    <row r="436" spans="1:72" ht="15.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row>
    <row r="437" spans="1:72" ht="15.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row>
    <row r="438" spans="1:72" ht="15.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row>
    <row r="439" spans="1:72" ht="15.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row>
    <row r="440" spans="1:72" ht="15.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row>
    <row r="441" spans="1:72" ht="15.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row>
    <row r="442" spans="1:72" ht="15.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row>
    <row r="443" spans="1:72" ht="15.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row>
    <row r="444" spans="1:72" ht="15.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row>
    <row r="445" spans="1:72" ht="15.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row>
    <row r="446" spans="1:72" ht="15.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row>
    <row r="447" spans="1:72" ht="15.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row>
    <row r="448" spans="1:72" ht="15.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row>
    <row r="449" spans="1:72" ht="15.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row>
    <row r="450" spans="1:72" ht="15.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row>
    <row r="451" spans="1:72" ht="15.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row>
    <row r="452" spans="1:72" ht="15.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row>
    <row r="453" spans="1:72" ht="15.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row>
    <row r="454" spans="1:72" ht="15.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row>
    <row r="455" spans="1:72" ht="15.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row>
    <row r="456" spans="1:72" ht="15.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row>
    <row r="457" spans="1:72" ht="15.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row>
    <row r="458" spans="1:72" ht="15.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row>
    <row r="459" spans="1:72" ht="15.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row>
    <row r="460" spans="1:72" ht="15.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row>
    <row r="461" spans="1:72" ht="15.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row>
    <row r="462" spans="1:72" ht="15.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row>
    <row r="463" spans="1:72" ht="15.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row>
    <row r="464" spans="1:72" ht="15.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row>
    <row r="465" spans="1:72" ht="15.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row>
    <row r="466" spans="1:72" ht="15.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row>
    <row r="467" spans="1:72" ht="15.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row>
    <row r="468" spans="1:72" ht="15.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row>
    <row r="469" spans="1:72" ht="15.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row>
    <row r="470" spans="1:72" ht="15.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row>
    <row r="471" spans="1:72" ht="15.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row>
    <row r="472" spans="1:72" ht="15.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row>
    <row r="473" spans="1:72" ht="15.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row>
    <row r="474" spans="1:72" ht="15.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row>
    <row r="475" spans="1:72" ht="15.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row>
    <row r="476" spans="1:72" ht="15.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row>
    <row r="477" spans="1:72" ht="15.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row>
    <row r="478" spans="1:72" ht="15.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row>
    <row r="479" spans="1:72" ht="15.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row>
    <row r="480" spans="1:72" ht="15.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row>
    <row r="481" spans="1:72" ht="15.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row>
    <row r="482" spans="1:72" ht="15.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row>
    <row r="483" spans="1:72" ht="15.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row>
    <row r="484" spans="1:72" ht="15.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row>
    <row r="485" spans="1:72" ht="15.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row>
    <row r="486" spans="1:72" ht="15.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row>
    <row r="487" spans="1:72" ht="15.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row>
    <row r="488" spans="1:72" ht="15.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row>
    <row r="489" spans="1:72" ht="15.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row>
    <row r="490" spans="1:72" ht="15.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row>
    <row r="491" spans="1:72" ht="15.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row>
    <row r="492" spans="1:72" ht="15.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row>
    <row r="493" spans="1:72" ht="15.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row>
    <row r="494" spans="1:72" ht="15.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row>
    <row r="495" spans="1:72" ht="15.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row>
    <row r="496" spans="1:72" ht="15.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row>
    <row r="497" spans="1:72" ht="15.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row>
    <row r="498" spans="1:72" ht="15.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row>
    <row r="499" spans="1:72" ht="15.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row>
    <row r="500" spans="1:72" ht="15.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row>
    <row r="501" spans="1:72" ht="15.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row>
    <row r="502" spans="1:72" ht="15.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row>
    <row r="503" spans="1:72" ht="15.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row>
    <row r="504" spans="1:72" ht="15.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row>
    <row r="505" spans="1:72" ht="15.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row>
    <row r="506" spans="1:72" ht="15.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row>
    <row r="507" spans="1:72" ht="15.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row>
    <row r="508" spans="1:72" ht="15.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row>
    <row r="509" spans="1:72" ht="15.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row>
    <row r="510" spans="1:72" ht="15.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row>
    <row r="511" spans="1:72" ht="15.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row>
    <row r="512" spans="1:72" ht="15.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row>
    <row r="513" spans="1:72" ht="15.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row>
    <row r="514" spans="1:72" ht="15.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row>
    <row r="515" spans="1:72" ht="15.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row>
    <row r="516" spans="1:72" ht="15.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row>
    <row r="517" spans="1:72" ht="15.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row>
    <row r="518" spans="1:72" ht="15.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row>
    <row r="519" spans="1:72" ht="15.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row>
    <row r="520" spans="1:72" ht="15.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row>
    <row r="521" spans="1:72" ht="15.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row>
    <row r="522" spans="1:72" ht="15.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row>
    <row r="523" spans="1:72" ht="15.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row>
    <row r="524" spans="1:72" ht="15.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row>
    <row r="525" spans="1:72" ht="15.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row>
    <row r="526" spans="1:72" ht="15.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row>
    <row r="527" spans="1:72" ht="15.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row>
    <row r="528" spans="1:72" ht="15.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row>
    <row r="529" spans="1:72" ht="15.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row>
    <row r="530" spans="1:72" ht="15.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row>
    <row r="531" spans="1:72" ht="15.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row>
    <row r="532" spans="1:72" ht="15.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row>
    <row r="533" spans="1:72" ht="15.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row>
    <row r="534" spans="1:72" ht="15.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row>
    <row r="535" spans="1:72" ht="15.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row>
    <row r="536" spans="1:72" ht="15.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row>
    <row r="537" spans="1:72" ht="15.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row>
    <row r="538" spans="1:72" ht="15.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row>
    <row r="539" spans="1:72" ht="15.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row>
    <row r="540" spans="1:72" ht="15.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row>
    <row r="541" spans="1:72" ht="15.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row>
    <row r="542" spans="1:72" ht="15.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row>
    <row r="543" spans="1:72" ht="15.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row>
    <row r="544" spans="1:72" ht="15.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row>
    <row r="545" spans="1:72" ht="15.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row>
    <row r="546" spans="1:72" ht="15.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row>
    <row r="547" spans="1:72" ht="15.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row>
    <row r="548" spans="1:72" ht="15.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row>
    <row r="549" spans="1:72" ht="15.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row>
    <row r="550" spans="1:72" ht="15.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row>
    <row r="551" spans="1:72" ht="15.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row>
    <row r="552" spans="1:72" ht="15.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row>
    <row r="553" spans="1:72" ht="15.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row>
    <row r="554" spans="1:72" ht="15.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row>
    <row r="555" spans="1:72" ht="15.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row>
    <row r="556" spans="1:72" ht="15.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row>
    <row r="557" spans="1:72" ht="15.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row>
    <row r="558" spans="1:72" ht="15.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row>
    <row r="559" spans="1:72" ht="15.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row>
    <row r="560" spans="1:72" ht="15.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row>
    <row r="561" spans="1:72" ht="15.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row>
    <row r="562" spans="1:72" ht="15.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row>
    <row r="563" spans="1:72" ht="15.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row>
    <row r="564" spans="1:72" ht="15.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row>
    <row r="565" spans="1:72" ht="15.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row>
    <row r="566" spans="1:72" ht="15.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row>
    <row r="567" spans="1:72" ht="15.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row>
    <row r="568" spans="1:72" ht="15.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row>
    <row r="569" spans="1:72" ht="15.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row>
    <row r="570" spans="1:72" ht="15.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row>
    <row r="571" spans="1:72" ht="15.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row>
    <row r="572" spans="1:72" ht="15.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row>
    <row r="573" spans="1:72" ht="15.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row>
    <row r="574" spans="1:72" ht="15.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row>
    <row r="575" spans="1:72" ht="15.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row>
    <row r="576" spans="1:72" ht="15.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row>
    <row r="577" spans="1:72" ht="15.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row>
    <row r="578" spans="1:72" ht="15.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row>
    <row r="579" spans="1:72" ht="15.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row>
    <row r="580" spans="1:72" ht="15.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row>
    <row r="581" spans="1:72" ht="15.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row>
    <row r="582" spans="1:72" ht="15.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row>
    <row r="583" spans="1:72" ht="15.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row>
    <row r="584" spans="1:72" ht="15.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row>
    <row r="585" spans="1:72" ht="15.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row>
    <row r="586" spans="1:72" ht="15.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row>
    <row r="587" spans="1:72" ht="15.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row>
    <row r="588" spans="1:72" ht="15.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row>
    <row r="589" spans="1:72" ht="15.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row>
    <row r="590" spans="1:72" ht="15.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row>
    <row r="591" spans="1:72" ht="15.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row>
    <row r="592" spans="1:72" ht="15.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row>
    <row r="593" spans="1:72" ht="15.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row>
    <row r="594" spans="1:72" ht="15.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row>
    <row r="595" spans="1:72" ht="15.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row>
    <row r="596" spans="1:72" ht="15.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row>
    <row r="597" spans="1:72" ht="15.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row>
    <row r="598" spans="1:72" ht="15.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row>
    <row r="599" spans="1:72" ht="15.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row>
    <row r="600" spans="1:72" ht="15.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row>
    <row r="601" spans="1:72" ht="15.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row>
    <row r="602" spans="1:72" ht="15.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row>
    <row r="603" spans="1:72" ht="15.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row>
    <row r="604" spans="1:72" ht="15.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row>
    <row r="605" spans="1:72" ht="15.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row>
    <row r="606" spans="1:72" ht="15.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row>
    <row r="607" spans="1:72" ht="15.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row>
    <row r="608" spans="1:72" ht="15.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row>
    <row r="609" spans="1:72" ht="15.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row>
    <row r="610" spans="1:72" ht="15.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row>
    <row r="611" spans="1:72" ht="15.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row>
    <row r="612" spans="1:72" ht="15.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row>
    <row r="613" spans="1:72" ht="15.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row>
    <row r="614" spans="1:72" ht="15.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row>
    <row r="615" spans="1:72" ht="15.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row>
    <row r="616" spans="1:72" ht="15.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row>
    <row r="617" spans="1:72" ht="15.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row>
    <row r="618" spans="1:72" ht="15.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c r="BS618" s="2"/>
      <c r="BT618" s="2"/>
    </row>
    <row r="619" spans="1:72" ht="15.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2"/>
      <c r="BS619" s="2"/>
      <c r="BT619" s="2"/>
    </row>
    <row r="620" spans="1:72" ht="15.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c r="BQ620" s="2"/>
      <c r="BR620" s="2"/>
      <c r="BS620" s="2"/>
      <c r="BT620" s="2"/>
    </row>
    <row r="621" spans="1:72" ht="15.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c r="BS621" s="2"/>
      <c r="BT621" s="2"/>
    </row>
    <row r="622" spans="1:72" ht="15.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2"/>
      <c r="BS622" s="2"/>
      <c r="BT622" s="2"/>
    </row>
    <row r="623" spans="1:72" ht="15.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row>
    <row r="624" spans="1:72" ht="15.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row>
    <row r="625" spans="1:72" ht="15.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row>
    <row r="626" spans="1:72" ht="15.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row>
    <row r="627" spans="1:72" ht="15.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row>
    <row r="628" spans="1:72" ht="15.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c r="BQ628" s="2"/>
      <c r="BR628" s="2"/>
      <c r="BS628" s="2"/>
      <c r="BT628" s="2"/>
    </row>
    <row r="629" spans="1:72" ht="15.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row>
    <row r="630" spans="1:72" ht="15.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2"/>
      <c r="BS630" s="2"/>
      <c r="BT630" s="2"/>
    </row>
    <row r="631" spans="1:72" ht="15.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2"/>
      <c r="BS631" s="2"/>
      <c r="BT631" s="2"/>
    </row>
    <row r="632" spans="1:72" ht="15.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row>
    <row r="633" spans="1:72" ht="15.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row>
    <row r="634" spans="1:72" ht="15.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row>
    <row r="635" spans="1:72" ht="15.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row>
    <row r="636" spans="1:72" ht="15.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row>
    <row r="637" spans="1:72" ht="15.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row>
    <row r="638" spans="1:72" ht="15.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c r="BQ638" s="2"/>
      <c r="BR638" s="2"/>
      <c r="BS638" s="2"/>
      <c r="BT638" s="2"/>
    </row>
    <row r="639" spans="1:72" ht="15.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N639" s="2"/>
      <c r="BO639" s="2"/>
      <c r="BP639" s="2"/>
      <c r="BQ639" s="2"/>
      <c r="BR639" s="2"/>
      <c r="BS639" s="2"/>
      <c r="BT639" s="2"/>
    </row>
    <row r="640" spans="1:72" ht="15.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c r="BQ640" s="2"/>
      <c r="BR640" s="2"/>
      <c r="BS640" s="2"/>
      <c r="BT640" s="2"/>
    </row>
    <row r="641" spans="1:72" ht="15.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c r="BQ641" s="2"/>
      <c r="BR641" s="2"/>
      <c r="BS641" s="2"/>
      <c r="BT641" s="2"/>
    </row>
    <row r="642" spans="1:72" ht="15.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2"/>
      <c r="BS642" s="2"/>
      <c r="BT642" s="2"/>
    </row>
    <row r="643" spans="1:72" ht="15.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c r="BQ643" s="2"/>
      <c r="BR643" s="2"/>
      <c r="BS643" s="2"/>
      <c r="BT643" s="2"/>
    </row>
    <row r="644" spans="1:72" ht="15.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c r="BS644" s="2"/>
      <c r="BT644" s="2"/>
    </row>
    <row r="645" spans="1:72" ht="15.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row>
    <row r="646" spans="1:72" ht="15.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c r="BS646" s="2"/>
      <c r="BT646" s="2"/>
    </row>
    <row r="647" spans="1:72" ht="15.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N647" s="2"/>
      <c r="BO647" s="2"/>
      <c r="BP647" s="2"/>
      <c r="BQ647" s="2"/>
      <c r="BR647" s="2"/>
      <c r="BS647" s="2"/>
      <c r="BT647" s="2"/>
    </row>
    <row r="648" spans="1:72" ht="15.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c r="BQ648" s="2"/>
      <c r="BR648" s="2"/>
      <c r="BS648" s="2"/>
      <c r="BT648" s="2"/>
    </row>
    <row r="649" spans="1:72" ht="15.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c r="BQ649" s="2"/>
      <c r="BR649" s="2"/>
      <c r="BS649" s="2"/>
      <c r="BT649" s="2"/>
    </row>
    <row r="650" spans="1:72" ht="15.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row>
    <row r="651" spans="1:72" ht="15.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c r="BS651" s="2"/>
      <c r="BT651" s="2"/>
    </row>
    <row r="652" spans="1:72" ht="15.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c r="BQ652" s="2"/>
      <c r="BR652" s="2"/>
      <c r="BS652" s="2"/>
      <c r="BT652" s="2"/>
    </row>
    <row r="653" spans="1:72" ht="15.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c r="BQ653" s="2"/>
      <c r="BR653" s="2"/>
      <c r="BS653" s="2"/>
      <c r="BT653" s="2"/>
    </row>
    <row r="654" spans="1:72" ht="15.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c r="BS654" s="2"/>
      <c r="BT654" s="2"/>
    </row>
    <row r="655" spans="1:72" ht="15.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c r="BS655" s="2"/>
      <c r="BT655" s="2"/>
    </row>
    <row r="656" spans="1:72" ht="15.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row>
    <row r="657" spans="1:72" ht="15.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c r="BS657" s="2"/>
      <c r="BT657" s="2"/>
    </row>
    <row r="658" spans="1:72" ht="15.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2"/>
      <c r="BS658" s="2"/>
      <c r="BT658" s="2"/>
    </row>
    <row r="659" spans="1:72" ht="15.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N659" s="2"/>
      <c r="BO659" s="2"/>
      <c r="BP659" s="2"/>
      <c r="BQ659" s="2"/>
      <c r="BR659" s="2"/>
      <c r="BS659" s="2"/>
      <c r="BT659" s="2"/>
    </row>
    <row r="660" spans="1:72" ht="15.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c r="BQ660" s="2"/>
      <c r="BR660" s="2"/>
      <c r="BS660" s="2"/>
      <c r="BT660" s="2"/>
    </row>
    <row r="661" spans="1:72" ht="15.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c r="BS661" s="2"/>
      <c r="BT661" s="2"/>
    </row>
    <row r="662" spans="1:72" ht="15.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2"/>
      <c r="BS662" s="2"/>
      <c r="BT662" s="2"/>
    </row>
    <row r="663" spans="1:72" ht="15.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N663" s="2"/>
      <c r="BO663" s="2"/>
      <c r="BP663" s="2"/>
      <c r="BQ663" s="2"/>
      <c r="BR663" s="2"/>
      <c r="BS663" s="2"/>
      <c r="BT663" s="2"/>
    </row>
    <row r="664" spans="1:72" ht="15.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c r="BQ664" s="2"/>
      <c r="BR664" s="2"/>
      <c r="BS664" s="2"/>
      <c r="BT664" s="2"/>
    </row>
    <row r="665" spans="1:72" ht="15.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N665" s="2"/>
      <c r="BO665" s="2"/>
      <c r="BP665" s="2"/>
      <c r="BQ665" s="2"/>
      <c r="BR665" s="2"/>
      <c r="BS665" s="2"/>
      <c r="BT665" s="2"/>
    </row>
    <row r="666" spans="1:72" ht="15.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
      <c r="BR666" s="2"/>
      <c r="BS666" s="2"/>
      <c r="BT666" s="2"/>
    </row>
    <row r="667" spans="1:72" ht="15.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N667" s="2"/>
      <c r="BO667" s="2"/>
      <c r="BP667" s="2"/>
      <c r="BQ667" s="2"/>
      <c r="BR667" s="2"/>
      <c r="BS667" s="2"/>
      <c r="BT667" s="2"/>
    </row>
    <row r="668" spans="1:72" ht="15.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2"/>
      <c r="BS668" s="2"/>
      <c r="BT668" s="2"/>
    </row>
    <row r="669" spans="1:72" ht="15.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c r="BS669" s="2"/>
      <c r="BT669" s="2"/>
    </row>
    <row r="670" spans="1:72" ht="15.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c r="BS670" s="2"/>
      <c r="BT670" s="2"/>
    </row>
    <row r="671" spans="1:72" ht="15.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2"/>
    </row>
    <row r="672" spans="1:72" ht="15.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row>
    <row r="673" spans="1:72" ht="15.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c r="BQ673" s="2"/>
      <c r="BR673" s="2"/>
      <c r="BS673" s="2"/>
      <c r="BT673" s="2"/>
    </row>
    <row r="674" spans="1:72" ht="15.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row>
    <row r="675" spans="1:72" ht="15.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row>
    <row r="676" spans="1:72" ht="15.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row>
    <row r="677" spans="1:72" ht="15.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row>
    <row r="678" spans="1:72" ht="15.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c r="BS678" s="2"/>
      <c r="BT678" s="2"/>
    </row>
    <row r="679" spans="1:72" ht="15.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2"/>
      <c r="BS679" s="2"/>
      <c r="BT679" s="2"/>
    </row>
    <row r="680" spans="1:72" ht="15.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c r="BQ680" s="2"/>
      <c r="BR680" s="2"/>
      <c r="BS680" s="2"/>
      <c r="BT680" s="2"/>
    </row>
    <row r="681" spans="1:72" ht="15.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c r="BQ681" s="2"/>
      <c r="BR681" s="2"/>
      <c r="BS681" s="2"/>
      <c r="BT681" s="2"/>
    </row>
    <row r="682" spans="1:72" ht="15.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c r="BQ682" s="2"/>
      <c r="BR682" s="2"/>
      <c r="BS682" s="2"/>
      <c r="BT682" s="2"/>
    </row>
    <row r="683" spans="1:72" ht="15.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2"/>
      <c r="BS683" s="2"/>
      <c r="BT683" s="2"/>
    </row>
    <row r="684" spans="1:72" ht="15.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c r="BQ684" s="2"/>
      <c r="BR684" s="2"/>
      <c r="BS684" s="2"/>
      <c r="BT684" s="2"/>
    </row>
    <row r="685" spans="1:72" ht="15.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c r="BQ685" s="2"/>
      <c r="BR685" s="2"/>
      <c r="BS685" s="2"/>
      <c r="BT685" s="2"/>
    </row>
    <row r="686" spans="1:72" ht="15.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c r="BQ686" s="2"/>
      <c r="BR686" s="2"/>
      <c r="BS686" s="2"/>
      <c r="BT686" s="2"/>
    </row>
    <row r="687" spans="1:72" ht="15.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N687" s="2"/>
      <c r="BO687" s="2"/>
      <c r="BP687" s="2"/>
      <c r="BQ687" s="2"/>
      <c r="BR687" s="2"/>
      <c r="BS687" s="2"/>
      <c r="BT687" s="2"/>
    </row>
    <row r="688" spans="1:72" ht="15.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N688" s="2"/>
      <c r="BO688" s="2"/>
      <c r="BP688" s="2"/>
      <c r="BQ688" s="2"/>
      <c r="BR688" s="2"/>
      <c r="BS688" s="2"/>
      <c r="BT688" s="2"/>
    </row>
    <row r="689" spans="1:72" ht="15.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c r="BS689" s="2"/>
      <c r="BT689" s="2"/>
    </row>
    <row r="690" spans="1:72" ht="15.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row>
    <row r="691" spans="1:72" ht="15.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c r="BQ691" s="2"/>
      <c r="BR691" s="2"/>
      <c r="BS691" s="2"/>
      <c r="BT691" s="2"/>
    </row>
    <row r="692" spans="1:72" ht="15.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2"/>
      <c r="BS692" s="2"/>
      <c r="BT692" s="2"/>
    </row>
    <row r="693" spans="1:72" ht="15.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c r="BS693" s="2"/>
      <c r="BT693" s="2"/>
    </row>
    <row r="694" spans="1:72" ht="15.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c r="BQ694" s="2"/>
      <c r="BR694" s="2"/>
      <c r="BS694" s="2"/>
      <c r="BT694" s="2"/>
    </row>
    <row r="695" spans="1:72" ht="15.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2"/>
      <c r="BS695" s="2"/>
      <c r="BT695" s="2"/>
    </row>
    <row r="696" spans="1:72" ht="15.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c r="BS696" s="2"/>
      <c r="BT696" s="2"/>
    </row>
    <row r="697" spans="1:72" ht="15.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2"/>
      <c r="BN697" s="2"/>
      <c r="BO697" s="2"/>
      <c r="BP697" s="2"/>
      <c r="BQ697" s="2"/>
      <c r="BR697" s="2"/>
      <c r="BS697" s="2"/>
      <c r="BT697" s="2"/>
    </row>
    <row r="698" spans="1:72" ht="15.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N698" s="2"/>
      <c r="BO698" s="2"/>
      <c r="BP698" s="2"/>
      <c r="BQ698" s="2"/>
      <c r="BR698" s="2"/>
      <c r="BS698" s="2"/>
      <c r="BT698" s="2"/>
    </row>
    <row r="699" spans="1:72" ht="15.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c r="BL699" s="2"/>
      <c r="BM699" s="2"/>
      <c r="BN699" s="2"/>
      <c r="BO699" s="2"/>
      <c r="BP699" s="2"/>
      <c r="BQ699" s="2"/>
      <c r="BR699" s="2"/>
      <c r="BS699" s="2"/>
      <c r="BT699" s="2"/>
    </row>
    <row r="700" spans="1:72" ht="15.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c r="BL700" s="2"/>
      <c r="BM700" s="2"/>
      <c r="BN700" s="2"/>
      <c r="BO700" s="2"/>
      <c r="BP700" s="2"/>
      <c r="BQ700" s="2"/>
      <c r="BR700" s="2"/>
      <c r="BS700" s="2"/>
      <c r="BT700" s="2"/>
    </row>
    <row r="701" spans="1:72" ht="15.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c r="BL701" s="2"/>
      <c r="BM701" s="2"/>
      <c r="BN701" s="2"/>
      <c r="BO701" s="2"/>
      <c r="BP701" s="2"/>
      <c r="BQ701" s="2"/>
      <c r="BR701" s="2"/>
      <c r="BS701" s="2"/>
      <c r="BT701" s="2"/>
    </row>
    <row r="702" spans="1:72" ht="15.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c r="BM702" s="2"/>
      <c r="BN702" s="2"/>
      <c r="BO702" s="2"/>
      <c r="BP702" s="2"/>
      <c r="BQ702" s="2"/>
      <c r="BR702" s="2"/>
      <c r="BS702" s="2"/>
      <c r="BT702" s="2"/>
    </row>
    <row r="703" spans="1:72" ht="15.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2"/>
      <c r="BS703" s="2"/>
      <c r="BT703" s="2"/>
    </row>
    <row r="704" spans="1:72" ht="15.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N704" s="2"/>
      <c r="BO704" s="2"/>
      <c r="BP704" s="2"/>
      <c r="BQ704" s="2"/>
      <c r="BR704" s="2"/>
      <c r="BS704" s="2"/>
      <c r="BT704" s="2"/>
    </row>
    <row r="705" spans="1:72" ht="15.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c r="BM705" s="2"/>
      <c r="BN705" s="2"/>
      <c r="BO705" s="2"/>
      <c r="BP705" s="2"/>
      <c r="BQ705" s="2"/>
      <c r="BR705" s="2"/>
      <c r="BS705" s="2"/>
      <c r="BT705" s="2"/>
    </row>
    <row r="706" spans="1:72" ht="15.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2"/>
      <c r="BN706" s="2"/>
      <c r="BO706" s="2"/>
      <c r="BP706" s="2"/>
      <c r="BQ706" s="2"/>
      <c r="BR706" s="2"/>
      <c r="BS706" s="2"/>
      <c r="BT706" s="2"/>
    </row>
    <row r="707" spans="1:72" ht="15.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c r="BM707" s="2"/>
      <c r="BN707" s="2"/>
      <c r="BO707" s="2"/>
      <c r="BP707" s="2"/>
      <c r="BQ707" s="2"/>
      <c r="BR707" s="2"/>
      <c r="BS707" s="2"/>
      <c r="BT707" s="2"/>
    </row>
    <row r="708" spans="1:72" ht="15.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2"/>
      <c r="BN708" s="2"/>
      <c r="BO708" s="2"/>
      <c r="BP708" s="2"/>
      <c r="BQ708" s="2"/>
      <c r="BR708" s="2"/>
      <c r="BS708" s="2"/>
      <c r="BT708" s="2"/>
    </row>
    <row r="709" spans="1:72" ht="15.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c r="BM709" s="2"/>
      <c r="BN709" s="2"/>
      <c r="BO709" s="2"/>
      <c r="BP709" s="2"/>
      <c r="BQ709" s="2"/>
      <c r="BR709" s="2"/>
      <c r="BS709" s="2"/>
      <c r="BT709" s="2"/>
    </row>
    <row r="710" spans="1:72" ht="15.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c r="BL710" s="2"/>
      <c r="BM710" s="2"/>
      <c r="BN710" s="2"/>
      <c r="BO710" s="2"/>
      <c r="BP710" s="2"/>
      <c r="BQ710" s="2"/>
      <c r="BR710" s="2"/>
      <c r="BS710" s="2"/>
      <c r="BT710" s="2"/>
    </row>
    <row r="711" spans="1:72" ht="15.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c r="BL711" s="2"/>
      <c r="BM711" s="2"/>
      <c r="BN711" s="2"/>
      <c r="BO711" s="2"/>
      <c r="BP711" s="2"/>
      <c r="BQ711" s="2"/>
      <c r="BR711" s="2"/>
      <c r="BS711" s="2"/>
      <c r="BT711" s="2"/>
    </row>
    <row r="712" spans="1:72" ht="15.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c r="BL712" s="2"/>
      <c r="BM712" s="2"/>
      <c r="BN712" s="2"/>
      <c r="BO712" s="2"/>
      <c r="BP712" s="2"/>
      <c r="BQ712" s="2"/>
      <c r="BR712" s="2"/>
      <c r="BS712" s="2"/>
      <c r="BT712" s="2"/>
    </row>
    <row r="713" spans="1:72" ht="15.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c r="BK713" s="2"/>
      <c r="BL713" s="2"/>
      <c r="BM713" s="2"/>
      <c r="BN713" s="2"/>
      <c r="BO713" s="2"/>
      <c r="BP713" s="2"/>
      <c r="BQ713" s="2"/>
      <c r="BR713" s="2"/>
      <c r="BS713" s="2"/>
      <c r="BT713" s="2"/>
    </row>
    <row r="714" spans="1:72" ht="15.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c r="BK714" s="2"/>
      <c r="BL714" s="2"/>
      <c r="BM714" s="2"/>
      <c r="BN714" s="2"/>
      <c r="BO714" s="2"/>
      <c r="BP714" s="2"/>
      <c r="BQ714" s="2"/>
      <c r="BR714" s="2"/>
      <c r="BS714" s="2"/>
      <c r="BT714" s="2"/>
    </row>
    <row r="715" spans="1:72" ht="15.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c r="BK715" s="2"/>
      <c r="BL715" s="2"/>
      <c r="BM715" s="2"/>
      <c r="BN715" s="2"/>
      <c r="BO715" s="2"/>
      <c r="BP715" s="2"/>
      <c r="BQ715" s="2"/>
      <c r="BR715" s="2"/>
      <c r="BS715" s="2"/>
      <c r="BT715" s="2"/>
    </row>
    <row r="716" spans="1:72" ht="15.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c r="BK716" s="2"/>
      <c r="BL716" s="2"/>
      <c r="BM716" s="2"/>
      <c r="BN716" s="2"/>
      <c r="BO716" s="2"/>
      <c r="BP716" s="2"/>
      <c r="BQ716" s="2"/>
      <c r="BR716" s="2"/>
      <c r="BS716" s="2"/>
      <c r="BT716" s="2"/>
    </row>
    <row r="717" spans="1:72" ht="15.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c r="BH717" s="2"/>
      <c r="BI717" s="2"/>
      <c r="BJ717" s="2"/>
      <c r="BK717" s="2"/>
      <c r="BL717" s="2"/>
      <c r="BM717" s="2"/>
      <c r="BN717" s="2"/>
      <c r="BO717" s="2"/>
      <c r="BP717" s="2"/>
      <c r="BQ717" s="2"/>
      <c r="BR717" s="2"/>
      <c r="BS717" s="2"/>
      <c r="BT717" s="2"/>
    </row>
    <row r="718" spans="1:72" ht="15.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c r="BG718" s="2"/>
      <c r="BH718" s="2"/>
      <c r="BI718" s="2"/>
      <c r="BJ718" s="2"/>
      <c r="BK718" s="2"/>
      <c r="BL718" s="2"/>
      <c r="BM718" s="2"/>
      <c r="BN718" s="2"/>
      <c r="BO718" s="2"/>
      <c r="BP718" s="2"/>
      <c r="BQ718" s="2"/>
      <c r="BR718" s="2"/>
      <c r="BS718" s="2"/>
      <c r="BT718" s="2"/>
    </row>
    <row r="719" spans="1:72" ht="15.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c r="BG719" s="2"/>
      <c r="BH719" s="2"/>
      <c r="BI719" s="2"/>
      <c r="BJ719" s="2"/>
      <c r="BK719" s="2"/>
      <c r="BL719" s="2"/>
      <c r="BM719" s="2"/>
      <c r="BN719" s="2"/>
      <c r="BO719" s="2"/>
      <c r="BP719" s="2"/>
      <c r="BQ719" s="2"/>
      <c r="BR719" s="2"/>
      <c r="BS719" s="2"/>
      <c r="BT719" s="2"/>
    </row>
    <row r="720" spans="1:72" ht="15.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c r="BG720" s="2"/>
      <c r="BH720" s="2"/>
      <c r="BI720" s="2"/>
      <c r="BJ720" s="2"/>
      <c r="BK720" s="2"/>
      <c r="BL720" s="2"/>
      <c r="BM720" s="2"/>
      <c r="BN720" s="2"/>
      <c r="BO720" s="2"/>
      <c r="BP720" s="2"/>
      <c r="BQ720" s="2"/>
      <c r="BR720" s="2"/>
      <c r="BS720" s="2"/>
      <c r="BT720" s="2"/>
    </row>
    <row r="721" spans="1:72" ht="15.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c r="BG721" s="2"/>
      <c r="BH721" s="2"/>
      <c r="BI721" s="2"/>
      <c r="BJ721" s="2"/>
      <c r="BK721" s="2"/>
      <c r="BL721" s="2"/>
      <c r="BM721" s="2"/>
      <c r="BN721" s="2"/>
      <c r="BO721" s="2"/>
      <c r="BP721" s="2"/>
      <c r="BQ721" s="2"/>
      <c r="BR721" s="2"/>
      <c r="BS721" s="2"/>
      <c r="BT721" s="2"/>
    </row>
    <row r="722" spans="1:72" ht="15.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c r="BG722" s="2"/>
      <c r="BH722" s="2"/>
      <c r="BI722" s="2"/>
      <c r="BJ722" s="2"/>
      <c r="BK722" s="2"/>
      <c r="BL722" s="2"/>
      <c r="BM722" s="2"/>
      <c r="BN722" s="2"/>
      <c r="BO722" s="2"/>
      <c r="BP722" s="2"/>
      <c r="BQ722" s="2"/>
      <c r="BR722" s="2"/>
      <c r="BS722" s="2"/>
      <c r="BT722" s="2"/>
    </row>
    <row r="723" spans="1:72" ht="15.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c r="BH723" s="2"/>
      <c r="BI723" s="2"/>
      <c r="BJ723" s="2"/>
      <c r="BK723" s="2"/>
      <c r="BL723" s="2"/>
      <c r="BM723" s="2"/>
      <c r="BN723" s="2"/>
      <c r="BO723" s="2"/>
      <c r="BP723" s="2"/>
      <c r="BQ723" s="2"/>
      <c r="BR723" s="2"/>
      <c r="BS723" s="2"/>
      <c r="BT723" s="2"/>
    </row>
    <row r="724" spans="1:72" ht="15.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c r="BI724" s="2"/>
      <c r="BJ724" s="2"/>
      <c r="BK724" s="2"/>
      <c r="BL724" s="2"/>
      <c r="BM724" s="2"/>
      <c r="BN724" s="2"/>
      <c r="BO724" s="2"/>
      <c r="BP724" s="2"/>
      <c r="BQ724" s="2"/>
      <c r="BR724" s="2"/>
      <c r="BS724" s="2"/>
      <c r="BT724" s="2"/>
    </row>
    <row r="725" spans="1:72" ht="15.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c r="BH725" s="2"/>
      <c r="BI725" s="2"/>
      <c r="BJ725" s="2"/>
      <c r="BK725" s="2"/>
      <c r="BL725" s="2"/>
      <c r="BM725" s="2"/>
      <c r="BN725" s="2"/>
      <c r="BO725" s="2"/>
      <c r="BP725" s="2"/>
      <c r="BQ725" s="2"/>
      <c r="BR725" s="2"/>
      <c r="BS725" s="2"/>
      <c r="BT725" s="2"/>
    </row>
    <row r="726" spans="1:72" ht="15.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c r="BI726" s="2"/>
      <c r="BJ726" s="2"/>
      <c r="BK726" s="2"/>
      <c r="BL726" s="2"/>
      <c r="BM726" s="2"/>
      <c r="BN726" s="2"/>
      <c r="BO726" s="2"/>
      <c r="BP726" s="2"/>
      <c r="BQ726" s="2"/>
      <c r="BR726" s="2"/>
      <c r="BS726" s="2"/>
      <c r="BT726" s="2"/>
    </row>
    <row r="727" spans="1:72" ht="15.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c r="BH727" s="2"/>
      <c r="BI727" s="2"/>
      <c r="BJ727" s="2"/>
      <c r="BK727" s="2"/>
      <c r="BL727" s="2"/>
      <c r="BM727" s="2"/>
      <c r="BN727" s="2"/>
      <c r="BO727" s="2"/>
      <c r="BP727" s="2"/>
      <c r="BQ727" s="2"/>
      <c r="BR727" s="2"/>
      <c r="BS727" s="2"/>
      <c r="BT727" s="2"/>
    </row>
    <row r="728" spans="1:72" ht="15.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c r="BG728" s="2"/>
      <c r="BH728" s="2"/>
      <c r="BI728" s="2"/>
      <c r="BJ728" s="2"/>
      <c r="BK728" s="2"/>
      <c r="BL728" s="2"/>
      <c r="BM728" s="2"/>
      <c r="BN728" s="2"/>
      <c r="BO728" s="2"/>
      <c r="BP728" s="2"/>
      <c r="BQ728" s="2"/>
      <c r="BR728" s="2"/>
      <c r="BS728" s="2"/>
      <c r="BT728" s="2"/>
    </row>
    <row r="729" spans="1:72" ht="15.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F729" s="2"/>
      <c r="BG729" s="2"/>
      <c r="BH729" s="2"/>
      <c r="BI729" s="2"/>
      <c r="BJ729" s="2"/>
      <c r="BK729" s="2"/>
      <c r="BL729" s="2"/>
      <c r="BM729" s="2"/>
      <c r="BN729" s="2"/>
      <c r="BO729" s="2"/>
      <c r="BP729" s="2"/>
      <c r="BQ729" s="2"/>
      <c r="BR729" s="2"/>
      <c r="BS729" s="2"/>
      <c r="BT729" s="2"/>
    </row>
    <row r="730" spans="1:72" ht="15.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c r="BG730" s="2"/>
      <c r="BH730" s="2"/>
      <c r="BI730" s="2"/>
      <c r="BJ730" s="2"/>
      <c r="BK730" s="2"/>
      <c r="BL730" s="2"/>
      <c r="BM730" s="2"/>
      <c r="BN730" s="2"/>
      <c r="BO730" s="2"/>
      <c r="BP730" s="2"/>
      <c r="BQ730" s="2"/>
      <c r="BR730" s="2"/>
      <c r="BS730" s="2"/>
      <c r="BT730" s="2"/>
    </row>
    <row r="731" spans="1:72" ht="15.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F731" s="2"/>
      <c r="BG731" s="2"/>
      <c r="BH731" s="2"/>
      <c r="BI731" s="2"/>
      <c r="BJ731" s="2"/>
      <c r="BK731" s="2"/>
      <c r="BL731" s="2"/>
      <c r="BM731" s="2"/>
      <c r="BN731" s="2"/>
      <c r="BO731" s="2"/>
      <c r="BP731" s="2"/>
      <c r="BQ731" s="2"/>
      <c r="BR731" s="2"/>
      <c r="BS731" s="2"/>
      <c r="BT731" s="2"/>
    </row>
    <row r="732" spans="1:72" ht="15.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c r="BF732" s="2"/>
      <c r="BG732" s="2"/>
      <c r="BH732" s="2"/>
      <c r="BI732" s="2"/>
      <c r="BJ732" s="2"/>
      <c r="BK732" s="2"/>
      <c r="BL732" s="2"/>
      <c r="BM732" s="2"/>
      <c r="BN732" s="2"/>
      <c r="BO732" s="2"/>
      <c r="BP732" s="2"/>
      <c r="BQ732" s="2"/>
      <c r="BR732" s="2"/>
      <c r="BS732" s="2"/>
      <c r="BT732" s="2"/>
    </row>
    <row r="733" spans="1:72" ht="15.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F733" s="2"/>
      <c r="BG733" s="2"/>
      <c r="BH733" s="2"/>
      <c r="BI733" s="2"/>
      <c r="BJ733" s="2"/>
      <c r="BK733" s="2"/>
      <c r="BL733" s="2"/>
      <c r="BM733" s="2"/>
      <c r="BN733" s="2"/>
      <c r="BO733" s="2"/>
      <c r="BP733" s="2"/>
      <c r="BQ733" s="2"/>
      <c r="BR733" s="2"/>
      <c r="BS733" s="2"/>
      <c r="BT733" s="2"/>
    </row>
    <row r="734" spans="1:72" ht="15.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c r="BG734" s="2"/>
      <c r="BH734" s="2"/>
      <c r="BI734" s="2"/>
      <c r="BJ734" s="2"/>
      <c r="BK734" s="2"/>
      <c r="BL734" s="2"/>
      <c r="BM734" s="2"/>
      <c r="BN734" s="2"/>
      <c r="BO734" s="2"/>
      <c r="BP734" s="2"/>
      <c r="BQ734" s="2"/>
      <c r="BR734" s="2"/>
      <c r="BS734" s="2"/>
      <c r="BT734" s="2"/>
    </row>
    <row r="735" spans="1:72" ht="15.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2"/>
      <c r="BG735" s="2"/>
      <c r="BH735" s="2"/>
      <c r="BI735" s="2"/>
      <c r="BJ735" s="2"/>
      <c r="BK735" s="2"/>
      <c r="BL735" s="2"/>
      <c r="BM735" s="2"/>
      <c r="BN735" s="2"/>
      <c r="BO735" s="2"/>
      <c r="BP735" s="2"/>
      <c r="BQ735" s="2"/>
      <c r="BR735" s="2"/>
      <c r="BS735" s="2"/>
      <c r="BT735" s="2"/>
    </row>
    <row r="736" spans="1:72" ht="15.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c r="BG736" s="2"/>
      <c r="BH736" s="2"/>
      <c r="BI736" s="2"/>
      <c r="BJ736" s="2"/>
      <c r="BK736" s="2"/>
      <c r="BL736" s="2"/>
      <c r="BM736" s="2"/>
      <c r="BN736" s="2"/>
      <c r="BO736" s="2"/>
      <c r="BP736" s="2"/>
      <c r="BQ736" s="2"/>
      <c r="BR736" s="2"/>
      <c r="BS736" s="2"/>
      <c r="BT736" s="2"/>
    </row>
    <row r="737" spans="1:72" ht="15.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c r="BG737" s="2"/>
      <c r="BH737" s="2"/>
      <c r="BI737" s="2"/>
      <c r="BJ737" s="2"/>
      <c r="BK737" s="2"/>
      <c r="BL737" s="2"/>
      <c r="BM737" s="2"/>
      <c r="BN737" s="2"/>
      <c r="BO737" s="2"/>
      <c r="BP737" s="2"/>
      <c r="BQ737" s="2"/>
      <c r="BR737" s="2"/>
      <c r="BS737" s="2"/>
      <c r="BT737" s="2"/>
    </row>
    <row r="738" spans="1:72" ht="15.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c r="BH738" s="2"/>
      <c r="BI738" s="2"/>
      <c r="BJ738" s="2"/>
      <c r="BK738" s="2"/>
      <c r="BL738" s="2"/>
      <c r="BM738" s="2"/>
      <c r="BN738" s="2"/>
      <c r="BO738" s="2"/>
      <c r="BP738" s="2"/>
      <c r="BQ738" s="2"/>
      <c r="BR738" s="2"/>
      <c r="BS738" s="2"/>
      <c r="BT738" s="2"/>
    </row>
    <row r="739" spans="1:72" ht="15.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c r="BG739" s="2"/>
      <c r="BH739" s="2"/>
      <c r="BI739" s="2"/>
      <c r="BJ739" s="2"/>
      <c r="BK739" s="2"/>
      <c r="BL739" s="2"/>
      <c r="BM739" s="2"/>
      <c r="BN739" s="2"/>
      <c r="BO739" s="2"/>
      <c r="BP739" s="2"/>
      <c r="BQ739" s="2"/>
      <c r="BR739" s="2"/>
      <c r="BS739" s="2"/>
      <c r="BT739" s="2"/>
    </row>
    <row r="740" spans="1:72" ht="15.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c r="BH740" s="2"/>
      <c r="BI740" s="2"/>
      <c r="BJ740" s="2"/>
      <c r="BK740" s="2"/>
      <c r="BL740" s="2"/>
      <c r="BM740" s="2"/>
      <c r="BN740" s="2"/>
      <c r="BO740" s="2"/>
      <c r="BP740" s="2"/>
      <c r="BQ740" s="2"/>
      <c r="BR740" s="2"/>
      <c r="BS740" s="2"/>
      <c r="BT740" s="2"/>
    </row>
    <row r="741" spans="1:72" ht="15.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c r="BG741" s="2"/>
      <c r="BH741" s="2"/>
      <c r="BI741" s="2"/>
      <c r="BJ741" s="2"/>
      <c r="BK741" s="2"/>
      <c r="BL741" s="2"/>
      <c r="BM741" s="2"/>
      <c r="BN741" s="2"/>
      <c r="BO741" s="2"/>
      <c r="BP741" s="2"/>
      <c r="BQ741" s="2"/>
      <c r="BR741" s="2"/>
      <c r="BS741" s="2"/>
      <c r="BT741" s="2"/>
    </row>
    <row r="742" spans="1:72" ht="15.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c r="BG742" s="2"/>
      <c r="BH742" s="2"/>
      <c r="BI742" s="2"/>
      <c r="BJ742" s="2"/>
      <c r="BK742" s="2"/>
      <c r="BL742" s="2"/>
      <c r="BM742" s="2"/>
      <c r="BN742" s="2"/>
      <c r="BO742" s="2"/>
      <c r="BP742" s="2"/>
      <c r="BQ742" s="2"/>
      <c r="BR742" s="2"/>
      <c r="BS742" s="2"/>
      <c r="BT742" s="2"/>
    </row>
    <row r="743" spans="1:72" ht="15.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c r="BK743" s="2"/>
      <c r="BL743" s="2"/>
      <c r="BM743" s="2"/>
      <c r="BN743" s="2"/>
      <c r="BO743" s="2"/>
      <c r="BP743" s="2"/>
      <c r="BQ743" s="2"/>
      <c r="BR743" s="2"/>
      <c r="BS743" s="2"/>
      <c r="BT743" s="2"/>
    </row>
    <row r="744" spans="1:72" ht="15.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c r="BH744" s="2"/>
      <c r="BI744" s="2"/>
      <c r="BJ744" s="2"/>
      <c r="BK744" s="2"/>
      <c r="BL744" s="2"/>
      <c r="BM744" s="2"/>
      <c r="BN744" s="2"/>
      <c r="BO744" s="2"/>
      <c r="BP744" s="2"/>
      <c r="BQ744" s="2"/>
      <c r="BR744" s="2"/>
      <c r="BS744" s="2"/>
      <c r="BT744" s="2"/>
    </row>
    <row r="745" spans="1:72" ht="15.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c r="BG745" s="2"/>
      <c r="BH745" s="2"/>
      <c r="BI745" s="2"/>
      <c r="BJ745" s="2"/>
      <c r="BK745" s="2"/>
      <c r="BL745" s="2"/>
      <c r="BM745" s="2"/>
      <c r="BN745" s="2"/>
      <c r="BO745" s="2"/>
      <c r="BP745" s="2"/>
      <c r="BQ745" s="2"/>
      <c r="BR745" s="2"/>
      <c r="BS745" s="2"/>
      <c r="BT745" s="2"/>
    </row>
    <row r="746" spans="1:72" ht="15.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c r="BF746" s="2"/>
      <c r="BG746" s="2"/>
      <c r="BH746" s="2"/>
      <c r="BI746" s="2"/>
      <c r="BJ746" s="2"/>
      <c r="BK746" s="2"/>
      <c r="BL746" s="2"/>
      <c r="BM746" s="2"/>
      <c r="BN746" s="2"/>
      <c r="BO746" s="2"/>
      <c r="BP746" s="2"/>
      <c r="BQ746" s="2"/>
      <c r="BR746" s="2"/>
      <c r="BS746" s="2"/>
      <c r="BT746" s="2"/>
    </row>
    <row r="747" spans="1:72" ht="15.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c r="BF747" s="2"/>
      <c r="BG747" s="2"/>
      <c r="BH747" s="2"/>
      <c r="BI747" s="2"/>
      <c r="BJ747" s="2"/>
      <c r="BK747" s="2"/>
      <c r="BL747" s="2"/>
      <c r="BM747" s="2"/>
      <c r="BN747" s="2"/>
      <c r="BO747" s="2"/>
      <c r="BP747" s="2"/>
      <c r="BQ747" s="2"/>
      <c r="BR747" s="2"/>
      <c r="BS747" s="2"/>
      <c r="BT747" s="2"/>
    </row>
    <row r="748" spans="1:72" ht="15.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F748" s="2"/>
      <c r="BG748" s="2"/>
      <c r="BH748" s="2"/>
      <c r="BI748" s="2"/>
      <c r="BJ748" s="2"/>
      <c r="BK748" s="2"/>
      <c r="BL748" s="2"/>
      <c r="BM748" s="2"/>
      <c r="BN748" s="2"/>
      <c r="BO748" s="2"/>
      <c r="BP748" s="2"/>
      <c r="BQ748" s="2"/>
      <c r="BR748" s="2"/>
      <c r="BS748" s="2"/>
      <c r="BT748" s="2"/>
    </row>
    <row r="749" spans="1:72" ht="15.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c r="BF749" s="2"/>
      <c r="BG749" s="2"/>
      <c r="BH749" s="2"/>
      <c r="BI749" s="2"/>
      <c r="BJ749" s="2"/>
      <c r="BK749" s="2"/>
      <c r="BL749" s="2"/>
      <c r="BM749" s="2"/>
      <c r="BN749" s="2"/>
      <c r="BO749" s="2"/>
      <c r="BP749" s="2"/>
      <c r="BQ749" s="2"/>
      <c r="BR749" s="2"/>
      <c r="BS749" s="2"/>
      <c r="BT749" s="2"/>
    </row>
    <row r="750" spans="1:72" ht="15.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c r="BF750" s="2"/>
      <c r="BG750" s="2"/>
      <c r="BH750" s="2"/>
      <c r="BI750" s="2"/>
      <c r="BJ750" s="2"/>
      <c r="BK750" s="2"/>
      <c r="BL750" s="2"/>
      <c r="BM750" s="2"/>
      <c r="BN750" s="2"/>
      <c r="BO750" s="2"/>
      <c r="BP750" s="2"/>
      <c r="BQ750" s="2"/>
      <c r="BR750" s="2"/>
      <c r="BS750" s="2"/>
      <c r="BT750" s="2"/>
    </row>
    <row r="751" spans="1:72" ht="15.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c r="BF751" s="2"/>
      <c r="BG751" s="2"/>
      <c r="BH751" s="2"/>
      <c r="BI751" s="2"/>
      <c r="BJ751" s="2"/>
      <c r="BK751" s="2"/>
      <c r="BL751" s="2"/>
      <c r="BM751" s="2"/>
      <c r="BN751" s="2"/>
      <c r="BO751" s="2"/>
      <c r="BP751" s="2"/>
      <c r="BQ751" s="2"/>
      <c r="BR751" s="2"/>
      <c r="BS751" s="2"/>
      <c r="BT751" s="2"/>
    </row>
    <row r="752" spans="1:72" ht="15.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c r="BF752" s="2"/>
      <c r="BG752" s="2"/>
      <c r="BH752" s="2"/>
      <c r="BI752" s="2"/>
      <c r="BJ752" s="2"/>
      <c r="BK752" s="2"/>
      <c r="BL752" s="2"/>
      <c r="BM752" s="2"/>
      <c r="BN752" s="2"/>
      <c r="BO752" s="2"/>
      <c r="BP752" s="2"/>
      <c r="BQ752" s="2"/>
      <c r="BR752" s="2"/>
      <c r="BS752" s="2"/>
      <c r="BT752" s="2"/>
    </row>
    <row r="753" spans="1:72" ht="15.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c r="BF753" s="2"/>
      <c r="BG753" s="2"/>
      <c r="BH753" s="2"/>
      <c r="BI753" s="2"/>
      <c r="BJ753" s="2"/>
      <c r="BK753" s="2"/>
      <c r="BL753" s="2"/>
      <c r="BM753" s="2"/>
      <c r="BN753" s="2"/>
      <c r="BO753" s="2"/>
      <c r="BP753" s="2"/>
      <c r="BQ753" s="2"/>
      <c r="BR753" s="2"/>
      <c r="BS753" s="2"/>
      <c r="BT753" s="2"/>
    </row>
    <row r="754" spans="1:72" ht="15.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c r="BG754" s="2"/>
      <c r="BH754" s="2"/>
      <c r="BI754" s="2"/>
      <c r="BJ754" s="2"/>
      <c r="BK754" s="2"/>
      <c r="BL754" s="2"/>
      <c r="BM754" s="2"/>
      <c r="BN754" s="2"/>
      <c r="BO754" s="2"/>
      <c r="BP754" s="2"/>
      <c r="BQ754" s="2"/>
      <c r="BR754" s="2"/>
      <c r="BS754" s="2"/>
      <c r="BT754" s="2"/>
    </row>
    <row r="755" spans="1:72" ht="15.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c r="BG755" s="2"/>
      <c r="BH755" s="2"/>
      <c r="BI755" s="2"/>
      <c r="BJ755" s="2"/>
      <c r="BK755" s="2"/>
      <c r="BL755" s="2"/>
      <c r="BM755" s="2"/>
      <c r="BN755" s="2"/>
      <c r="BO755" s="2"/>
      <c r="BP755" s="2"/>
      <c r="BQ755" s="2"/>
      <c r="BR755" s="2"/>
      <c r="BS755" s="2"/>
      <c r="BT755" s="2"/>
    </row>
    <row r="756" spans="1:72" ht="15.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c r="BG756" s="2"/>
      <c r="BH756" s="2"/>
      <c r="BI756" s="2"/>
      <c r="BJ756" s="2"/>
      <c r="BK756" s="2"/>
      <c r="BL756" s="2"/>
      <c r="BM756" s="2"/>
      <c r="BN756" s="2"/>
      <c r="BO756" s="2"/>
      <c r="BP756" s="2"/>
      <c r="BQ756" s="2"/>
      <c r="BR756" s="2"/>
      <c r="BS756" s="2"/>
      <c r="BT756" s="2"/>
    </row>
    <row r="757" spans="1:72" ht="15.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c r="BG757" s="2"/>
      <c r="BH757" s="2"/>
      <c r="BI757" s="2"/>
      <c r="BJ757" s="2"/>
      <c r="BK757" s="2"/>
      <c r="BL757" s="2"/>
      <c r="BM757" s="2"/>
      <c r="BN757" s="2"/>
      <c r="BO757" s="2"/>
      <c r="BP757" s="2"/>
      <c r="BQ757" s="2"/>
      <c r="BR757" s="2"/>
      <c r="BS757" s="2"/>
      <c r="BT757" s="2"/>
    </row>
    <row r="758" spans="1:72" ht="15.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c r="BH758" s="2"/>
      <c r="BI758" s="2"/>
      <c r="BJ758" s="2"/>
      <c r="BK758" s="2"/>
      <c r="BL758" s="2"/>
      <c r="BM758" s="2"/>
      <c r="BN758" s="2"/>
      <c r="BO758" s="2"/>
      <c r="BP758" s="2"/>
      <c r="BQ758" s="2"/>
      <c r="BR758" s="2"/>
      <c r="BS758" s="2"/>
      <c r="BT758" s="2"/>
    </row>
    <row r="759" spans="1:72" ht="15.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c r="BH759" s="2"/>
      <c r="BI759" s="2"/>
      <c r="BJ759" s="2"/>
      <c r="BK759" s="2"/>
      <c r="BL759" s="2"/>
      <c r="BM759" s="2"/>
      <c r="BN759" s="2"/>
      <c r="BO759" s="2"/>
      <c r="BP759" s="2"/>
      <c r="BQ759" s="2"/>
      <c r="BR759" s="2"/>
      <c r="BS759" s="2"/>
      <c r="BT759" s="2"/>
    </row>
    <row r="760" spans="1:72" ht="15.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c r="BG760" s="2"/>
      <c r="BH760" s="2"/>
      <c r="BI760" s="2"/>
      <c r="BJ760" s="2"/>
      <c r="BK760" s="2"/>
      <c r="BL760" s="2"/>
      <c r="BM760" s="2"/>
      <c r="BN760" s="2"/>
      <c r="BO760" s="2"/>
      <c r="BP760" s="2"/>
      <c r="BQ760" s="2"/>
      <c r="BR760" s="2"/>
      <c r="BS760" s="2"/>
      <c r="BT760" s="2"/>
    </row>
    <row r="761" spans="1:72" ht="15.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c r="BG761" s="2"/>
      <c r="BH761" s="2"/>
      <c r="BI761" s="2"/>
      <c r="BJ761" s="2"/>
      <c r="BK761" s="2"/>
      <c r="BL761" s="2"/>
      <c r="BM761" s="2"/>
      <c r="BN761" s="2"/>
      <c r="BO761" s="2"/>
      <c r="BP761" s="2"/>
      <c r="BQ761" s="2"/>
      <c r="BR761" s="2"/>
      <c r="BS761" s="2"/>
      <c r="BT761" s="2"/>
    </row>
    <row r="762" spans="1:72" ht="15.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c r="BG762" s="2"/>
      <c r="BH762" s="2"/>
      <c r="BI762" s="2"/>
      <c r="BJ762" s="2"/>
      <c r="BK762" s="2"/>
      <c r="BL762" s="2"/>
      <c r="BM762" s="2"/>
      <c r="BN762" s="2"/>
      <c r="BO762" s="2"/>
      <c r="BP762" s="2"/>
      <c r="BQ762" s="2"/>
      <c r="BR762" s="2"/>
      <c r="BS762" s="2"/>
      <c r="BT762" s="2"/>
    </row>
    <row r="763" spans="1:72" ht="15.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c r="BG763" s="2"/>
      <c r="BH763" s="2"/>
      <c r="BI763" s="2"/>
      <c r="BJ763" s="2"/>
      <c r="BK763" s="2"/>
      <c r="BL763" s="2"/>
      <c r="BM763" s="2"/>
      <c r="BN763" s="2"/>
      <c r="BO763" s="2"/>
      <c r="BP763" s="2"/>
      <c r="BQ763" s="2"/>
      <c r="BR763" s="2"/>
      <c r="BS763" s="2"/>
      <c r="BT763" s="2"/>
    </row>
    <row r="764" spans="1:72" ht="15.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c r="BG764" s="2"/>
      <c r="BH764" s="2"/>
      <c r="BI764" s="2"/>
      <c r="BJ764" s="2"/>
      <c r="BK764" s="2"/>
      <c r="BL764" s="2"/>
      <c r="BM764" s="2"/>
      <c r="BN764" s="2"/>
      <c r="BO764" s="2"/>
      <c r="BP764" s="2"/>
      <c r="BQ764" s="2"/>
      <c r="BR764" s="2"/>
      <c r="BS764" s="2"/>
      <c r="BT764" s="2"/>
    </row>
    <row r="765" spans="1:72" ht="15.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c r="BG765" s="2"/>
      <c r="BH765" s="2"/>
      <c r="BI765" s="2"/>
      <c r="BJ765" s="2"/>
      <c r="BK765" s="2"/>
      <c r="BL765" s="2"/>
      <c r="BM765" s="2"/>
      <c r="BN765" s="2"/>
      <c r="BO765" s="2"/>
      <c r="BP765" s="2"/>
      <c r="BQ765" s="2"/>
      <c r="BR765" s="2"/>
      <c r="BS765" s="2"/>
      <c r="BT765" s="2"/>
    </row>
    <row r="766" spans="1:72" ht="15.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c r="BG766" s="2"/>
      <c r="BH766" s="2"/>
      <c r="BI766" s="2"/>
      <c r="BJ766" s="2"/>
      <c r="BK766" s="2"/>
      <c r="BL766" s="2"/>
      <c r="BM766" s="2"/>
      <c r="BN766" s="2"/>
      <c r="BO766" s="2"/>
      <c r="BP766" s="2"/>
      <c r="BQ766" s="2"/>
      <c r="BR766" s="2"/>
      <c r="BS766" s="2"/>
      <c r="BT766" s="2"/>
    </row>
    <row r="767" spans="1:72" ht="15.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c r="BD767" s="2"/>
      <c r="BE767" s="2"/>
      <c r="BF767" s="2"/>
      <c r="BG767" s="2"/>
      <c r="BH767" s="2"/>
      <c r="BI767" s="2"/>
      <c r="BJ767" s="2"/>
      <c r="BK767" s="2"/>
      <c r="BL767" s="2"/>
      <c r="BM767" s="2"/>
      <c r="BN767" s="2"/>
      <c r="BO767" s="2"/>
      <c r="BP767" s="2"/>
      <c r="BQ767" s="2"/>
      <c r="BR767" s="2"/>
      <c r="BS767" s="2"/>
      <c r="BT767" s="2"/>
    </row>
    <row r="768" spans="1:72" ht="15.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c r="BF768" s="2"/>
      <c r="BG768" s="2"/>
      <c r="BH768" s="2"/>
      <c r="BI768" s="2"/>
      <c r="BJ768" s="2"/>
      <c r="BK768" s="2"/>
      <c r="BL768" s="2"/>
      <c r="BM768" s="2"/>
      <c r="BN768" s="2"/>
      <c r="BO768" s="2"/>
      <c r="BP768" s="2"/>
      <c r="BQ768" s="2"/>
      <c r="BR768" s="2"/>
      <c r="BS768" s="2"/>
      <c r="BT768" s="2"/>
    </row>
    <row r="769" spans="1:72" ht="15.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c r="BE769" s="2"/>
      <c r="BF769" s="2"/>
      <c r="BG769" s="2"/>
      <c r="BH769" s="2"/>
      <c r="BI769" s="2"/>
      <c r="BJ769" s="2"/>
      <c r="BK769" s="2"/>
      <c r="BL769" s="2"/>
      <c r="BM769" s="2"/>
      <c r="BN769" s="2"/>
      <c r="BO769" s="2"/>
      <c r="BP769" s="2"/>
      <c r="BQ769" s="2"/>
      <c r="BR769" s="2"/>
      <c r="BS769" s="2"/>
      <c r="BT769" s="2"/>
    </row>
    <row r="770" spans="1:72" ht="15.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c r="BF770" s="2"/>
      <c r="BG770" s="2"/>
      <c r="BH770" s="2"/>
      <c r="BI770" s="2"/>
      <c r="BJ770" s="2"/>
      <c r="BK770" s="2"/>
      <c r="BL770" s="2"/>
      <c r="BM770" s="2"/>
      <c r="BN770" s="2"/>
      <c r="BO770" s="2"/>
      <c r="BP770" s="2"/>
      <c r="BQ770" s="2"/>
      <c r="BR770" s="2"/>
      <c r="BS770" s="2"/>
      <c r="BT770" s="2"/>
    </row>
    <row r="771" spans="1:72" ht="15.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c r="BD771" s="2"/>
      <c r="BE771" s="2"/>
      <c r="BF771" s="2"/>
      <c r="BG771" s="2"/>
      <c r="BH771" s="2"/>
      <c r="BI771" s="2"/>
      <c r="BJ771" s="2"/>
      <c r="BK771" s="2"/>
      <c r="BL771" s="2"/>
      <c r="BM771" s="2"/>
      <c r="BN771" s="2"/>
      <c r="BO771" s="2"/>
      <c r="BP771" s="2"/>
      <c r="BQ771" s="2"/>
      <c r="BR771" s="2"/>
      <c r="BS771" s="2"/>
      <c r="BT771" s="2"/>
    </row>
    <row r="772" spans="1:72" ht="15.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c r="BF772" s="2"/>
      <c r="BG772" s="2"/>
      <c r="BH772" s="2"/>
      <c r="BI772" s="2"/>
      <c r="BJ772" s="2"/>
      <c r="BK772" s="2"/>
      <c r="BL772" s="2"/>
      <c r="BM772" s="2"/>
      <c r="BN772" s="2"/>
      <c r="BO772" s="2"/>
      <c r="BP772" s="2"/>
      <c r="BQ772" s="2"/>
      <c r="BR772" s="2"/>
      <c r="BS772" s="2"/>
      <c r="BT772" s="2"/>
    </row>
    <row r="773" spans="1:72" ht="15.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C773" s="2"/>
      <c r="BD773" s="2"/>
      <c r="BE773" s="2"/>
      <c r="BF773" s="2"/>
      <c r="BG773" s="2"/>
      <c r="BH773" s="2"/>
      <c r="BI773" s="2"/>
      <c r="BJ773" s="2"/>
      <c r="BK773" s="2"/>
      <c r="BL773" s="2"/>
      <c r="BM773" s="2"/>
      <c r="BN773" s="2"/>
      <c r="BO773" s="2"/>
      <c r="BP773" s="2"/>
      <c r="BQ773" s="2"/>
      <c r="BR773" s="2"/>
      <c r="BS773" s="2"/>
      <c r="BT773" s="2"/>
    </row>
    <row r="774" spans="1:72" ht="15.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c r="BD774" s="2"/>
      <c r="BE774" s="2"/>
      <c r="BF774" s="2"/>
      <c r="BG774" s="2"/>
      <c r="BH774" s="2"/>
      <c r="BI774" s="2"/>
      <c r="BJ774" s="2"/>
      <c r="BK774" s="2"/>
      <c r="BL774" s="2"/>
      <c r="BM774" s="2"/>
      <c r="BN774" s="2"/>
      <c r="BO774" s="2"/>
      <c r="BP774" s="2"/>
      <c r="BQ774" s="2"/>
      <c r="BR774" s="2"/>
      <c r="BS774" s="2"/>
      <c r="BT774" s="2"/>
    </row>
    <row r="775" spans="1:72" ht="15.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c r="BC775" s="2"/>
      <c r="BD775" s="2"/>
      <c r="BE775" s="2"/>
      <c r="BF775" s="2"/>
      <c r="BG775" s="2"/>
      <c r="BH775" s="2"/>
      <c r="BI775" s="2"/>
      <c r="BJ775" s="2"/>
      <c r="BK775" s="2"/>
      <c r="BL775" s="2"/>
      <c r="BM775" s="2"/>
      <c r="BN775" s="2"/>
      <c r="BO775" s="2"/>
      <c r="BP775" s="2"/>
      <c r="BQ775" s="2"/>
      <c r="BR775" s="2"/>
      <c r="BS775" s="2"/>
      <c r="BT775" s="2"/>
    </row>
    <row r="776" spans="1:72" ht="15.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c r="BC776" s="2"/>
      <c r="BD776" s="2"/>
      <c r="BE776" s="2"/>
      <c r="BF776" s="2"/>
      <c r="BG776" s="2"/>
      <c r="BH776" s="2"/>
      <c r="BI776" s="2"/>
      <c r="BJ776" s="2"/>
      <c r="BK776" s="2"/>
      <c r="BL776" s="2"/>
      <c r="BM776" s="2"/>
      <c r="BN776" s="2"/>
      <c r="BO776" s="2"/>
      <c r="BP776" s="2"/>
      <c r="BQ776" s="2"/>
      <c r="BR776" s="2"/>
      <c r="BS776" s="2"/>
      <c r="BT776" s="2"/>
    </row>
    <row r="777" spans="1:72" ht="15.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c r="BC777" s="2"/>
      <c r="BD777" s="2"/>
      <c r="BE777" s="2"/>
      <c r="BF777" s="2"/>
      <c r="BG777" s="2"/>
      <c r="BH777" s="2"/>
      <c r="BI777" s="2"/>
      <c r="BJ777" s="2"/>
      <c r="BK777" s="2"/>
      <c r="BL777" s="2"/>
      <c r="BM777" s="2"/>
      <c r="BN777" s="2"/>
      <c r="BO777" s="2"/>
      <c r="BP777" s="2"/>
      <c r="BQ777" s="2"/>
      <c r="BR777" s="2"/>
      <c r="BS777" s="2"/>
      <c r="BT777" s="2"/>
    </row>
    <row r="778" spans="1:72" ht="15.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c r="AZ778" s="2"/>
      <c r="BA778" s="2"/>
      <c r="BB778" s="2"/>
      <c r="BC778" s="2"/>
      <c r="BD778" s="2"/>
      <c r="BE778" s="2"/>
      <c r="BF778" s="2"/>
      <c r="BG778" s="2"/>
      <c r="BH778" s="2"/>
      <c r="BI778" s="2"/>
      <c r="BJ778" s="2"/>
      <c r="BK778" s="2"/>
      <c r="BL778" s="2"/>
      <c r="BM778" s="2"/>
      <c r="BN778" s="2"/>
      <c r="BO778" s="2"/>
      <c r="BP778" s="2"/>
      <c r="BQ778" s="2"/>
      <c r="BR778" s="2"/>
      <c r="BS778" s="2"/>
      <c r="BT778" s="2"/>
    </row>
    <row r="779" spans="1:72" ht="15.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c r="AZ779" s="2"/>
      <c r="BA779" s="2"/>
      <c r="BB779" s="2"/>
      <c r="BC779" s="2"/>
      <c r="BD779" s="2"/>
      <c r="BE779" s="2"/>
      <c r="BF779" s="2"/>
      <c r="BG779" s="2"/>
      <c r="BH779" s="2"/>
      <c r="BI779" s="2"/>
      <c r="BJ779" s="2"/>
      <c r="BK779" s="2"/>
      <c r="BL779" s="2"/>
      <c r="BM779" s="2"/>
      <c r="BN779" s="2"/>
      <c r="BO779" s="2"/>
      <c r="BP779" s="2"/>
      <c r="BQ779" s="2"/>
      <c r="BR779" s="2"/>
      <c r="BS779" s="2"/>
      <c r="BT779" s="2"/>
    </row>
    <row r="780" spans="1:72" ht="15.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c r="AZ780" s="2"/>
      <c r="BA780" s="2"/>
      <c r="BB780" s="2"/>
      <c r="BC780" s="2"/>
      <c r="BD780" s="2"/>
      <c r="BE780" s="2"/>
      <c r="BF780" s="2"/>
      <c r="BG780" s="2"/>
      <c r="BH780" s="2"/>
      <c r="BI780" s="2"/>
      <c r="BJ780" s="2"/>
      <c r="BK780" s="2"/>
      <c r="BL780" s="2"/>
      <c r="BM780" s="2"/>
      <c r="BN780" s="2"/>
      <c r="BO780" s="2"/>
      <c r="BP780" s="2"/>
      <c r="BQ780" s="2"/>
      <c r="BR780" s="2"/>
      <c r="BS780" s="2"/>
      <c r="BT780" s="2"/>
    </row>
    <row r="781" spans="1:72" ht="15.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c r="AZ781" s="2"/>
      <c r="BA781" s="2"/>
      <c r="BB781" s="2"/>
      <c r="BC781" s="2"/>
      <c r="BD781" s="2"/>
      <c r="BE781" s="2"/>
      <c r="BF781" s="2"/>
      <c r="BG781" s="2"/>
      <c r="BH781" s="2"/>
      <c r="BI781" s="2"/>
      <c r="BJ781" s="2"/>
      <c r="BK781" s="2"/>
      <c r="BL781" s="2"/>
      <c r="BM781" s="2"/>
      <c r="BN781" s="2"/>
      <c r="BO781" s="2"/>
      <c r="BP781" s="2"/>
      <c r="BQ781" s="2"/>
      <c r="BR781" s="2"/>
      <c r="BS781" s="2"/>
      <c r="BT781" s="2"/>
    </row>
    <row r="782" spans="1:72" ht="15.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c r="BC782" s="2"/>
      <c r="BD782" s="2"/>
      <c r="BE782" s="2"/>
      <c r="BF782" s="2"/>
      <c r="BG782" s="2"/>
      <c r="BH782" s="2"/>
      <c r="BI782" s="2"/>
      <c r="BJ782" s="2"/>
      <c r="BK782" s="2"/>
      <c r="BL782" s="2"/>
      <c r="BM782" s="2"/>
      <c r="BN782" s="2"/>
      <c r="BO782" s="2"/>
      <c r="BP782" s="2"/>
      <c r="BQ782" s="2"/>
      <c r="BR782" s="2"/>
      <c r="BS782" s="2"/>
      <c r="BT782" s="2"/>
    </row>
    <row r="783" spans="1:72" ht="15.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c r="BC783" s="2"/>
      <c r="BD783" s="2"/>
      <c r="BE783" s="2"/>
      <c r="BF783" s="2"/>
      <c r="BG783" s="2"/>
      <c r="BH783" s="2"/>
      <c r="BI783" s="2"/>
      <c r="BJ783" s="2"/>
      <c r="BK783" s="2"/>
      <c r="BL783" s="2"/>
      <c r="BM783" s="2"/>
      <c r="BN783" s="2"/>
      <c r="BO783" s="2"/>
      <c r="BP783" s="2"/>
      <c r="BQ783" s="2"/>
      <c r="BR783" s="2"/>
      <c r="BS783" s="2"/>
      <c r="BT783" s="2"/>
    </row>
    <row r="784" spans="1:72" ht="15.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c r="BC784" s="2"/>
      <c r="BD784" s="2"/>
      <c r="BE784" s="2"/>
      <c r="BF784" s="2"/>
      <c r="BG784" s="2"/>
      <c r="BH784" s="2"/>
      <c r="BI784" s="2"/>
      <c r="BJ784" s="2"/>
      <c r="BK784" s="2"/>
      <c r="BL784" s="2"/>
      <c r="BM784" s="2"/>
      <c r="BN784" s="2"/>
      <c r="BO784" s="2"/>
      <c r="BP784" s="2"/>
      <c r="BQ784" s="2"/>
      <c r="BR784" s="2"/>
      <c r="BS784" s="2"/>
      <c r="BT784" s="2"/>
    </row>
    <row r="785" spans="1:72" ht="15.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c r="AZ785" s="2"/>
      <c r="BA785" s="2"/>
      <c r="BB785" s="2"/>
      <c r="BC785" s="2"/>
      <c r="BD785" s="2"/>
      <c r="BE785" s="2"/>
      <c r="BF785" s="2"/>
      <c r="BG785" s="2"/>
      <c r="BH785" s="2"/>
      <c r="BI785" s="2"/>
      <c r="BJ785" s="2"/>
      <c r="BK785" s="2"/>
      <c r="BL785" s="2"/>
      <c r="BM785" s="2"/>
      <c r="BN785" s="2"/>
      <c r="BO785" s="2"/>
      <c r="BP785" s="2"/>
      <c r="BQ785" s="2"/>
      <c r="BR785" s="2"/>
      <c r="BS785" s="2"/>
      <c r="BT785" s="2"/>
    </row>
    <row r="786" spans="1:72" ht="15.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c r="BA786" s="2"/>
      <c r="BB786" s="2"/>
      <c r="BC786" s="2"/>
      <c r="BD786" s="2"/>
      <c r="BE786" s="2"/>
      <c r="BF786" s="2"/>
      <c r="BG786" s="2"/>
      <c r="BH786" s="2"/>
      <c r="BI786" s="2"/>
      <c r="BJ786" s="2"/>
      <c r="BK786" s="2"/>
      <c r="BL786" s="2"/>
      <c r="BM786" s="2"/>
      <c r="BN786" s="2"/>
      <c r="BO786" s="2"/>
      <c r="BP786" s="2"/>
      <c r="BQ786" s="2"/>
      <c r="BR786" s="2"/>
      <c r="BS786" s="2"/>
      <c r="BT786" s="2"/>
    </row>
    <row r="787" spans="1:72" ht="15.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c r="BA787" s="2"/>
      <c r="BB787" s="2"/>
      <c r="BC787" s="2"/>
      <c r="BD787" s="2"/>
      <c r="BE787" s="2"/>
      <c r="BF787" s="2"/>
      <c r="BG787" s="2"/>
      <c r="BH787" s="2"/>
      <c r="BI787" s="2"/>
      <c r="BJ787" s="2"/>
      <c r="BK787" s="2"/>
      <c r="BL787" s="2"/>
      <c r="BM787" s="2"/>
      <c r="BN787" s="2"/>
      <c r="BO787" s="2"/>
      <c r="BP787" s="2"/>
      <c r="BQ787" s="2"/>
      <c r="BR787" s="2"/>
      <c r="BS787" s="2"/>
      <c r="BT787" s="2"/>
    </row>
    <row r="788" spans="1:72" ht="15.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c r="AZ788" s="2"/>
      <c r="BA788" s="2"/>
      <c r="BB788" s="2"/>
      <c r="BC788" s="2"/>
      <c r="BD788" s="2"/>
      <c r="BE788" s="2"/>
      <c r="BF788" s="2"/>
      <c r="BG788" s="2"/>
      <c r="BH788" s="2"/>
      <c r="BI788" s="2"/>
      <c r="BJ788" s="2"/>
      <c r="BK788" s="2"/>
      <c r="BL788" s="2"/>
      <c r="BM788" s="2"/>
      <c r="BN788" s="2"/>
      <c r="BO788" s="2"/>
      <c r="BP788" s="2"/>
      <c r="BQ788" s="2"/>
      <c r="BR788" s="2"/>
      <c r="BS788" s="2"/>
      <c r="BT788" s="2"/>
    </row>
    <row r="789" spans="1:72" ht="15.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c r="AZ789" s="2"/>
      <c r="BA789" s="2"/>
      <c r="BB789" s="2"/>
      <c r="BC789" s="2"/>
      <c r="BD789" s="2"/>
      <c r="BE789" s="2"/>
      <c r="BF789" s="2"/>
      <c r="BG789" s="2"/>
      <c r="BH789" s="2"/>
      <c r="BI789" s="2"/>
      <c r="BJ789" s="2"/>
      <c r="BK789" s="2"/>
      <c r="BL789" s="2"/>
      <c r="BM789" s="2"/>
      <c r="BN789" s="2"/>
      <c r="BO789" s="2"/>
      <c r="BP789" s="2"/>
      <c r="BQ789" s="2"/>
      <c r="BR789" s="2"/>
      <c r="BS789" s="2"/>
      <c r="BT789" s="2"/>
    </row>
    <row r="790" spans="1:72" ht="15.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c r="AZ790" s="2"/>
      <c r="BA790" s="2"/>
      <c r="BB790" s="2"/>
      <c r="BC790" s="2"/>
      <c r="BD790" s="2"/>
      <c r="BE790" s="2"/>
      <c r="BF790" s="2"/>
      <c r="BG790" s="2"/>
      <c r="BH790" s="2"/>
      <c r="BI790" s="2"/>
      <c r="BJ790" s="2"/>
      <c r="BK790" s="2"/>
      <c r="BL790" s="2"/>
      <c r="BM790" s="2"/>
      <c r="BN790" s="2"/>
      <c r="BO790" s="2"/>
      <c r="BP790" s="2"/>
      <c r="BQ790" s="2"/>
      <c r="BR790" s="2"/>
      <c r="BS790" s="2"/>
      <c r="BT790" s="2"/>
    </row>
    <row r="791" spans="1:72" ht="15.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c r="BA791" s="2"/>
      <c r="BB791" s="2"/>
      <c r="BC791" s="2"/>
      <c r="BD791" s="2"/>
      <c r="BE791" s="2"/>
      <c r="BF791" s="2"/>
      <c r="BG791" s="2"/>
      <c r="BH791" s="2"/>
      <c r="BI791" s="2"/>
      <c r="BJ791" s="2"/>
      <c r="BK791" s="2"/>
      <c r="BL791" s="2"/>
      <c r="BM791" s="2"/>
      <c r="BN791" s="2"/>
      <c r="BO791" s="2"/>
      <c r="BP791" s="2"/>
      <c r="BQ791" s="2"/>
      <c r="BR791" s="2"/>
      <c r="BS791" s="2"/>
      <c r="BT791" s="2"/>
    </row>
    <row r="792" spans="1:72" ht="15.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c r="BC792" s="2"/>
      <c r="BD792" s="2"/>
      <c r="BE792" s="2"/>
      <c r="BF792" s="2"/>
      <c r="BG792" s="2"/>
      <c r="BH792" s="2"/>
      <c r="BI792" s="2"/>
      <c r="BJ792" s="2"/>
      <c r="BK792" s="2"/>
      <c r="BL792" s="2"/>
      <c r="BM792" s="2"/>
      <c r="BN792" s="2"/>
      <c r="BO792" s="2"/>
      <c r="BP792" s="2"/>
      <c r="BQ792" s="2"/>
      <c r="BR792" s="2"/>
      <c r="BS792" s="2"/>
      <c r="BT792" s="2"/>
    </row>
    <row r="793" spans="1:72" ht="15.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c r="BA793" s="2"/>
      <c r="BB793" s="2"/>
      <c r="BC793" s="2"/>
      <c r="BD793" s="2"/>
      <c r="BE793" s="2"/>
      <c r="BF793" s="2"/>
      <c r="BG793" s="2"/>
      <c r="BH793" s="2"/>
      <c r="BI793" s="2"/>
      <c r="BJ793" s="2"/>
      <c r="BK793" s="2"/>
      <c r="BL793" s="2"/>
      <c r="BM793" s="2"/>
      <c r="BN793" s="2"/>
      <c r="BO793" s="2"/>
      <c r="BP793" s="2"/>
      <c r="BQ793" s="2"/>
      <c r="BR793" s="2"/>
      <c r="BS793" s="2"/>
      <c r="BT793" s="2"/>
    </row>
    <row r="794" spans="1:72" ht="15.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c r="BA794" s="2"/>
      <c r="BB794" s="2"/>
      <c r="BC794" s="2"/>
      <c r="BD794" s="2"/>
      <c r="BE794" s="2"/>
      <c r="BF794" s="2"/>
      <c r="BG794" s="2"/>
      <c r="BH794" s="2"/>
      <c r="BI794" s="2"/>
      <c r="BJ794" s="2"/>
      <c r="BK794" s="2"/>
      <c r="BL794" s="2"/>
      <c r="BM794" s="2"/>
      <c r="BN794" s="2"/>
      <c r="BO794" s="2"/>
      <c r="BP794" s="2"/>
      <c r="BQ794" s="2"/>
      <c r="BR794" s="2"/>
      <c r="BS794" s="2"/>
      <c r="BT794" s="2"/>
    </row>
    <row r="795" spans="1:72" ht="15.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c r="BA795" s="2"/>
      <c r="BB795" s="2"/>
      <c r="BC795" s="2"/>
      <c r="BD795" s="2"/>
      <c r="BE795" s="2"/>
      <c r="BF795" s="2"/>
      <c r="BG795" s="2"/>
      <c r="BH795" s="2"/>
      <c r="BI795" s="2"/>
      <c r="BJ795" s="2"/>
      <c r="BK795" s="2"/>
      <c r="BL795" s="2"/>
      <c r="BM795" s="2"/>
      <c r="BN795" s="2"/>
      <c r="BO795" s="2"/>
      <c r="BP795" s="2"/>
      <c r="BQ795" s="2"/>
      <c r="BR795" s="2"/>
      <c r="BS795" s="2"/>
      <c r="BT795" s="2"/>
    </row>
    <row r="796" spans="1:72" ht="15.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c r="AZ796" s="2"/>
      <c r="BA796" s="2"/>
      <c r="BB796" s="2"/>
      <c r="BC796" s="2"/>
      <c r="BD796" s="2"/>
      <c r="BE796" s="2"/>
      <c r="BF796" s="2"/>
      <c r="BG796" s="2"/>
      <c r="BH796" s="2"/>
      <c r="BI796" s="2"/>
      <c r="BJ796" s="2"/>
      <c r="BK796" s="2"/>
      <c r="BL796" s="2"/>
      <c r="BM796" s="2"/>
      <c r="BN796" s="2"/>
      <c r="BO796" s="2"/>
      <c r="BP796" s="2"/>
      <c r="BQ796" s="2"/>
      <c r="BR796" s="2"/>
      <c r="BS796" s="2"/>
      <c r="BT796" s="2"/>
    </row>
    <row r="797" spans="1:72" ht="15.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c r="AZ797" s="2"/>
      <c r="BA797" s="2"/>
      <c r="BB797" s="2"/>
      <c r="BC797" s="2"/>
      <c r="BD797" s="2"/>
      <c r="BE797" s="2"/>
      <c r="BF797" s="2"/>
      <c r="BG797" s="2"/>
      <c r="BH797" s="2"/>
      <c r="BI797" s="2"/>
      <c r="BJ797" s="2"/>
      <c r="BK797" s="2"/>
      <c r="BL797" s="2"/>
      <c r="BM797" s="2"/>
      <c r="BN797" s="2"/>
      <c r="BO797" s="2"/>
      <c r="BP797" s="2"/>
      <c r="BQ797" s="2"/>
      <c r="BR797" s="2"/>
      <c r="BS797" s="2"/>
      <c r="BT797" s="2"/>
    </row>
    <row r="798" spans="1:72" ht="15.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c r="AZ798" s="2"/>
      <c r="BA798" s="2"/>
      <c r="BB798" s="2"/>
      <c r="BC798" s="2"/>
      <c r="BD798" s="2"/>
      <c r="BE798" s="2"/>
      <c r="BF798" s="2"/>
      <c r="BG798" s="2"/>
      <c r="BH798" s="2"/>
      <c r="BI798" s="2"/>
      <c r="BJ798" s="2"/>
      <c r="BK798" s="2"/>
      <c r="BL798" s="2"/>
      <c r="BM798" s="2"/>
      <c r="BN798" s="2"/>
      <c r="BO798" s="2"/>
      <c r="BP798" s="2"/>
      <c r="BQ798" s="2"/>
      <c r="BR798" s="2"/>
      <c r="BS798" s="2"/>
      <c r="BT798" s="2"/>
    </row>
    <row r="799" spans="1:72" ht="15.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c r="AZ799" s="2"/>
      <c r="BA799" s="2"/>
      <c r="BB799" s="2"/>
      <c r="BC799" s="2"/>
      <c r="BD799" s="2"/>
      <c r="BE799" s="2"/>
      <c r="BF799" s="2"/>
      <c r="BG799" s="2"/>
      <c r="BH799" s="2"/>
      <c r="BI799" s="2"/>
      <c r="BJ799" s="2"/>
      <c r="BK799" s="2"/>
      <c r="BL799" s="2"/>
      <c r="BM799" s="2"/>
      <c r="BN799" s="2"/>
      <c r="BO799" s="2"/>
      <c r="BP799" s="2"/>
      <c r="BQ799" s="2"/>
      <c r="BR799" s="2"/>
      <c r="BS799" s="2"/>
      <c r="BT799" s="2"/>
    </row>
    <row r="800" spans="1:72" ht="15.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c r="AZ800" s="2"/>
      <c r="BA800" s="2"/>
      <c r="BB800" s="2"/>
      <c r="BC800" s="2"/>
      <c r="BD800" s="2"/>
      <c r="BE800" s="2"/>
      <c r="BF800" s="2"/>
      <c r="BG800" s="2"/>
      <c r="BH800" s="2"/>
      <c r="BI800" s="2"/>
      <c r="BJ800" s="2"/>
      <c r="BK800" s="2"/>
      <c r="BL800" s="2"/>
      <c r="BM800" s="2"/>
      <c r="BN800" s="2"/>
      <c r="BO800" s="2"/>
      <c r="BP800" s="2"/>
      <c r="BQ800" s="2"/>
      <c r="BR800" s="2"/>
      <c r="BS800" s="2"/>
      <c r="BT800" s="2"/>
    </row>
    <row r="801" spans="1:72" ht="15.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c r="AZ801" s="2"/>
      <c r="BA801" s="2"/>
      <c r="BB801" s="2"/>
      <c r="BC801" s="2"/>
      <c r="BD801" s="2"/>
      <c r="BE801" s="2"/>
      <c r="BF801" s="2"/>
      <c r="BG801" s="2"/>
      <c r="BH801" s="2"/>
      <c r="BI801" s="2"/>
      <c r="BJ801" s="2"/>
      <c r="BK801" s="2"/>
      <c r="BL801" s="2"/>
      <c r="BM801" s="2"/>
      <c r="BN801" s="2"/>
      <c r="BO801" s="2"/>
      <c r="BP801" s="2"/>
      <c r="BQ801" s="2"/>
      <c r="BR801" s="2"/>
      <c r="BS801" s="2"/>
      <c r="BT801" s="2"/>
    </row>
    <row r="802" spans="1:72" ht="15.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c r="AZ802" s="2"/>
      <c r="BA802" s="2"/>
      <c r="BB802" s="2"/>
      <c r="BC802" s="2"/>
      <c r="BD802" s="2"/>
      <c r="BE802" s="2"/>
      <c r="BF802" s="2"/>
      <c r="BG802" s="2"/>
      <c r="BH802" s="2"/>
      <c r="BI802" s="2"/>
      <c r="BJ802" s="2"/>
      <c r="BK802" s="2"/>
      <c r="BL802" s="2"/>
      <c r="BM802" s="2"/>
      <c r="BN802" s="2"/>
      <c r="BO802" s="2"/>
      <c r="BP802" s="2"/>
      <c r="BQ802" s="2"/>
      <c r="BR802" s="2"/>
      <c r="BS802" s="2"/>
      <c r="BT802" s="2"/>
    </row>
    <row r="803" spans="1:72" ht="15.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c r="AZ803" s="2"/>
      <c r="BA803" s="2"/>
      <c r="BB803" s="2"/>
      <c r="BC803" s="2"/>
      <c r="BD803" s="2"/>
      <c r="BE803" s="2"/>
      <c r="BF803" s="2"/>
      <c r="BG803" s="2"/>
      <c r="BH803" s="2"/>
      <c r="BI803" s="2"/>
      <c r="BJ803" s="2"/>
      <c r="BK803" s="2"/>
      <c r="BL803" s="2"/>
      <c r="BM803" s="2"/>
      <c r="BN803" s="2"/>
      <c r="BO803" s="2"/>
      <c r="BP803" s="2"/>
      <c r="BQ803" s="2"/>
      <c r="BR803" s="2"/>
      <c r="BS803" s="2"/>
      <c r="BT803" s="2"/>
    </row>
    <row r="804" spans="1:72" ht="15.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c r="AZ804" s="2"/>
      <c r="BA804" s="2"/>
      <c r="BB804" s="2"/>
      <c r="BC804" s="2"/>
      <c r="BD804" s="2"/>
      <c r="BE804" s="2"/>
      <c r="BF804" s="2"/>
      <c r="BG804" s="2"/>
      <c r="BH804" s="2"/>
      <c r="BI804" s="2"/>
      <c r="BJ804" s="2"/>
      <c r="BK804" s="2"/>
      <c r="BL804" s="2"/>
      <c r="BM804" s="2"/>
      <c r="BN804" s="2"/>
      <c r="BO804" s="2"/>
      <c r="BP804" s="2"/>
      <c r="BQ804" s="2"/>
      <c r="BR804" s="2"/>
      <c r="BS804" s="2"/>
      <c r="BT804" s="2"/>
    </row>
    <row r="805" spans="1:72" ht="15.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2"/>
      <c r="AX805" s="2"/>
      <c r="AY805" s="2"/>
      <c r="AZ805" s="2"/>
      <c r="BA805" s="2"/>
      <c r="BB805" s="2"/>
      <c r="BC805" s="2"/>
      <c r="BD805" s="2"/>
      <c r="BE805" s="2"/>
      <c r="BF805" s="2"/>
      <c r="BG805" s="2"/>
      <c r="BH805" s="2"/>
      <c r="BI805" s="2"/>
      <c r="BJ805" s="2"/>
      <c r="BK805" s="2"/>
      <c r="BL805" s="2"/>
      <c r="BM805" s="2"/>
      <c r="BN805" s="2"/>
      <c r="BO805" s="2"/>
      <c r="BP805" s="2"/>
      <c r="BQ805" s="2"/>
      <c r="BR805" s="2"/>
      <c r="BS805" s="2"/>
      <c r="BT805" s="2"/>
    </row>
    <row r="806" spans="1:72" ht="15.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c r="AZ806" s="2"/>
      <c r="BA806" s="2"/>
      <c r="BB806" s="2"/>
      <c r="BC806" s="2"/>
      <c r="BD806" s="2"/>
      <c r="BE806" s="2"/>
      <c r="BF806" s="2"/>
      <c r="BG806" s="2"/>
      <c r="BH806" s="2"/>
      <c r="BI806" s="2"/>
      <c r="BJ806" s="2"/>
      <c r="BK806" s="2"/>
      <c r="BL806" s="2"/>
      <c r="BM806" s="2"/>
      <c r="BN806" s="2"/>
      <c r="BO806" s="2"/>
      <c r="BP806" s="2"/>
      <c r="BQ806" s="2"/>
      <c r="BR806" s="2"/>
      <c r="BS806" s="2"/>
      <c r="BT806" s="2"/>
    </row>
    <row r="807" spans="1:72" ht="15.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2"/>
      <c r="AX807" s="2"/>
      <c r="AY807" s="2"/>
      <c r="AZ807" s="2"/>
      <c r="BA807" s="2"/>
      <c r="BB807" s="2"/>
      <c r="BC807" s="2"/>
      <c r="BD807" s="2"/>
      <c r="BE807" s="2"/>
      <c r="BF807" s="2"/>
      <c r="BG807" s="2"/>
      <c r="BH807" s="2"/>
      <c r="BI807" s="2"/>
      <c r="BJ807" s="2"/>
      <c r="BK807" s="2"/>
      <c r="BL807" s="2"/>
      <c r="BM807" s="2"/>
      <c r="BN807" s="2"/>
      <c r="BO807" s="2"/>
      <c r="BP807" s="2"/>
      <c r="BQ807" s="2"/>
      <c r="BR807" s="2"/>
      <c r="BS807" s="2"/>
      <c r="BT807" s="2"/>
    </row>
    <row r="808" spans="1:72" ht="15.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c r="AZ808" s="2"/>
      <c r="BA808" s="2"/>
      <c r="BB808" s="2"/>
      <c r="BC808" s="2"/>
      <c r="BD808" s="2"/>
      <c r="BE808" s="2"/>
      <c r="BF808" s="2"/>
      <c r="BG808" s="2"/>
      <c r="BH808" s="2"/>
      <c r="BI808" s="2"/>
      <c r="BJ808" s="2"/>
      <c r="BK808" s="2"/>
      <c r="BL808" s="2"/>
      <c r="BM808" s="2"/>
      <c r="BN808" s="2"/>
      <c r="BO808" s="2"/>
      <c r="BP808" s="2"/>
      <c r="BQ808" s="2"/>
      <c r="BR808" s="2"/>
      <c r="BS808" s="2"/>
      <c r="BT808" s="2"/>
    </row>
    <row r="809" spans="1:72" ht="15.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c r="AV809" s="2"/>
      <c r="AW809" s="2"/>
      <c r="AX809" s="2"/>
      <c r="AY809" s="2"/>
      <c r="AZ809" s="2"/>
      <c r="BA809" s="2"/>
      <c r="BB809" s="2"/>
      <c r="BC809" s="2"/>
      <c r="BD809" s="2"/>
      <c r="BE809" s="2"/>
      <c r="BF809" s="2"/>
      <c r="BG809" s="2"/>
      <c r="BH809" s="2"/>
      <c r="BI809" s="2"/>
      <c r="BJ809" s="2"/>
      <c r="BK809" s="2"/>
      <c r="BL809" s="2"/>
      <c r="BM809" s="2"/>
      <c r="BN809" s="2"/>
      <c r="BO809" s="2"/>
      <c r="BP809" s="2"/>
      <c r="BQ809" s="2"/>
      <c r="BR809" s="2"/>
      <c r="BS809" s="2"/>
      <c r="BT809" s="2"/>
    </row>
    <row r="810" spans="1:72" ht="15.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c r="AU810" s="2"/>
      <c r="AV810" s="2"/>
      <c r="AW810" s="2"/>
      <c r="AX810" s="2"/>
      <c r="AY810" s="2"/>
      <c r="AZ810" s="2"/>
      <c r="BA810" s="2"/>
      <c r="BB810" s="2"/>
      <c r="BC810" s="2"/>
      <c r="BD810" s="2"/>
      <c r="BE810" s="2"/>
      <c r="BF810" s="2"/>
      <c r="BG810" s="2"/>
      <c r="BH810" s="2"/>
      <c r="BI810" s="2"/>
      <c r="BJ810" s="2"/>
      <c r="BK810" s="2"/>
      <c r="BL810" s="2"/>
      <c r="BM810" s="2"/>
      <c r="BN810" s="2"/>
      <c r="BO810" s="2"/>
      <c r="BP810" s="2"/>
      <c r="BQ810" s="2"/>
      <c r="BR810" s="2"/>
      <c r="BS810" s="2"/>
      <c r="BT810" s="2"/>
    </row>
    <row r="811" spans="1:72" ht="15.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2"/>
      <c r="AW811" s="2"/>
      <c r="AX811" s="2"/>
      <c r="AY811" s="2"/>
      <c r="AZ811" s="2"/>
      <c r="BA811" s="2"/>
      <c r="BB811" s="2"/>
      <c r="BC811" s="2"/>
      <c r="BD811" s="2"/>
      <c r="BE811" s="2"/>
      <c r="BF811" s="2"/>
      <c r="BG811" s="2"/>
      <c r="BH811" s="2"/>
      <c r="BI811" s="2"/>
      <c r="BJ811" s="2"/>
      <c r="BK811" s="2"/>
      <c r="BL811" s="2"/>
      <c r="BM811" s="2"/>
      <c r="BN811" s="2"/>
      <c r="BO811" s="2"/>
      <c r="BP811" s="2"/>
      <c r="BQ811" s="2"/>
      <c r="BR811" s="2"/>
      <c r="BS811" s="2"/>
      <c r="BT811" s="2"/>
    </row>
    <row r="812" spans="1:72" ht="15.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c r="AU812" s="2"/>
      <c r="AV812" s="2"/>
      <c r="AW812" s="2"/>
      <c r="AX812" s="2"/>
      <c r="AY812" s="2"/>
      <c r="AZ812" s="2"/>
      <c r="BA812" s="2"/>
      <c r="BB812" s="2"/>
      <c r="BC812" s="2"/>
      <c r="BD812" s="2"/>
      <c r="BE812" s="2"/>
      <c r="BF812" s="2"/>
      <c r="BG812" s="2"/>
      <c r="BH812" s="2"/>
      <c r="BI812" s="2"/>
      <c r="BJ812" s="2"/>
      <c r="BK812" s="2"/>
      <c r="BL812" s="2"/>
      <c r="BM812" s="2"/>
      <c r="BN812" s="2"/>
      <c r="BO812" s="2"/>
      <c r="BP812" s="2"/>
      <c r="BQ812" s="2"/>
      <c r="BR812" s="2"/>
      <c r="BS812" s="2"/>
      <c r="BT812" s="2"/>
    </row>
    <row r="813" spans="1:72" ht="15.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c r="AU813" s="2"/>
      <c r="AV813" s="2"/>
      <c r="AW813" s="2"/>
      <c r="AX813" s="2"/>
      <c r="AY813" s="2"/>
      <c r="AZ813" s="2"/>
      <c r="BA813" s="2"/>
      <c r="BB813" s="2"/>
      <c r="BC813" s="2"/>
      <c r="BD813" s="2"/>
      <c r="BE813" s="2"/>
      <c r="BF813" s="2"/>
      <c r="BG813" s="2"/>
      <c r="BH813" s="2"/>
      <c r="BI813" s="2"/>
      <c r="BJ813" s="2"/>
      <c r="BK813" s="2"/>
      <c r="BL813" s="2"/>
      <c r="BM813" s="2"/>
      <c r="BN813" s="2"/>
      <c r="BO813" s="2"/>
      <c r="BP813" s="2"/>
      <c r="BQ813" s="2"/>
      <c r="BR813" s="2"/>
      <c r="BS813" s="2"/>
      <c r="BT813" s="2"/>
    </row>
    <row r="814" spans="1:72" ht="15.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2"/>
      <c r="AX814" s="2"/>
      <c r="AY814" s="2"/>
      <c r="AZ814" s="2"/>
      <c r="BA814" s="2"/>
      <c r="BB814" s="2"/>
      <c r="BC814" s="2"/>
      <c r="BD814" s="2"/>
      <c r="BE814" s="2"/>
      <c r="BF814" s="2"/>
      <c r="BG814" s="2"/>
      <c r="BH814" s="2"/>
      <c r="BI814" s="2"/>
      <c r="BJ814" s="2"/>
      <c r="BK814" s="2"/>
      <c r="BL814" s="2"/>
      <c r="BM814" s="2"/>
      <c r="BN814" s="2"/>
      <c r="BO814" s="2"/>
      <c r="BP814" s="2"/>
      <c r="BQ814" s="2"/>
      <c r="BR814" s="2"/>
      <c r="BS814" s="2"/>
      <c r="BT814" s="2"/>
    </row>
    <row r="815" spans="1:72" ht="15.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2"/>
      <c r="AX815" s="2"/>
      <c r="AY815" s="2"/>
      <c r="AZ815" s="2"/>
      <c r="BA815" s="2"/>
      <c r="BB815" s="2"/>
      <c r="BC815" s="2"/>
      <c r="BD815" s="2"/>
      <c r="BE815" s="2"/>
      <c r="BF815" s="2"/>
      <c r="BG815" s="2"/>
      <c r="BH815" s="2"/>
      <c r="BI815" s="2"/>
      <c r="BJ815" s="2"/>
      <c r="BK815" s="2"/>
      <c r="BL815" s="2"/>
      <c r="BM815" s="2"/>
      <c r="BN815" s="2"/>
      <c r="BO815" s="2"/>
      <c r="BP815" s="2"/>
      <c r="BQ815" s="2"/>
      <c r="BR815" s="2"/>
      <c r="BS815" s="2"/>
      <c r="BT815" s="2"/>
    </row>
    <row r="816" spans="1:72" ht="15.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c r="AZ816" s="2"/>
      <c r="BA816" s="2"/>
      <c r="BB816" s="2"/>
      <c r="BC816" s="2"/>
      <c r="BD816" s="2"/>
      <c r="BE816" s="2"/>
      <c r="BF816" s="2"/>
      <c r="BG816" s="2"/>
      <c r="BH816" s="2"/>
      <c r="BI816" s="2"/>
      <c r="BJ816" s="2"/>
      <c r="BK816" s="2"/>
      <c r="BL816" s="2"/>
      <c r="BM816" s="2"/>
      <c r="BN816" s="2"/>
      <c r="BO816" s="2"/>
      <c r="BP816" s="2"/>
      <c r="BQ816" s="2"/>
      <c r="BR816" s="2"/>
      <c r="BS816" s="2"/>
      <c r="BT816" s="2"/>
    </row>
    <row r="817" spans="1:72" ht="15.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c r="AZ817" s="2"/>
      <c r="BA817" s="2"/>
      <c r="BB817" s="2"/>
      <c r="BC817" s="2"/>
      <c r="BD817" s="2"/>
      <c r="BE817" s="2"/>
      <c r="BF817" s="2"/>
      <c r="BG817" s="2"/>
      <c r="BH817" s="2"/>
      <c r="BI817" s="2"/>
      <c r="BJ817" s="2"/>
      <c r="BK817" s="2"/>
      <c r="BL817" s="2"/>
      <c r="BM817" s="2"/>
      <c r="BN817" s="2"/>
      <c r="BO817" s="2"/>
      <c r="BP817" s="2"/>
      <c r="BQ817" s="2"/>
      <c r="BR817" s="2"/>
      <c r="BS817" s="2"/>
      <c r="BT817" s="2"/>
    </row>
    <row r="818" spans="1:72" ht="15.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c r="BC818" s="2"/>
      <c r="BD818" s="2"/>
      <c r="BE818" s="2"/>
      <c r="BF818" s="2"/>
      <c r="BG818" s="2"/>
      <c r="BH818" s="2"/>
      <c r="BI818" s="2"/>
      <c r="BJ818" s="2"/>
      <c r="BK818" s="2"/>
      <c r="BL818" s="2"/>
      <c r="BM818" s="2"/>
      <c r="BN818" s="2"/>
      <c r="BO818" s="2"/>
      <c r="BP818" s="2"/>
      <c r="BQ818" s="2"/>
      <c r="BR818" s="2"/>
      <c r="BS818" s="2"/>
      <c r="BT818" s="2"/>
    </row>
    <row r="819" spans="1:72" ht="15.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c r="AZ819" s="2"/>
      <c r="BA819" s="2"/>
      <c r="BB819" s="2"/>
      <c r="BC819" s="2"/>
      <c r="BD819" s="2"/>
      <c r="BE819" s="2"/>
      <c r="BF819" s="2"/>
      <c r="BG819" s="2"/>
      <c r="BH819" s="2"/>
      <c r="BI819" s="2"/>
      <c r="BJ819" s="2"/>
      <c r="BK819" s="2"/>
      <c r="BL819" s="2"/>
      <c r="BM819" s="2"/>
      <c r="BN819" s="2"/>
      <c r="BO819" s="2"/>
      <c r="BP819" s="2"/>
      <c r="BQ819" s="2"/>
      <c r="BR819" s="2"/>
      <c r="BS819" s="2"/>
      <c r="BT819" s="2"/>
    </row>
    <row r="820" spans="1:72" ht="15.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c r="AZ820" s="2"/>
      <c r="BA820" s="2"/>
      <c r="BB820" s="2"/>
      <c r="BC820" s="2"/>
      <c r="BD820" s="2"/>
      <c r="BE820" s="2"/>
      <c r="BF820" s="2"/>
      <c r="BG820" s="2"/>
      <c r="BH820" s="2"/>
      <c r="BI820" s="2"/>
      <c r="BJ820" s="2"/>
      <c r="BK820" s="2"/>
      <c r="BL820" s="2"/>
      <c r="BM820" s="2"/>
      <c r="BN820" s="2"/>
      <c r="BO820" s="2"/>
      <c r="BP820" s="2"/>
      <c r="BQ820" s="2"/>
      <c r="BR820" s="2"/>
      <c r="BS820" s="2"/>
      <c r="BT820" s="2"/>
    </row>
    <row r="821" spans="1:72" ht="15.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2"/>
      <c r="AX821" s="2"/>
      <c r="AY821" s="2"/>
      <c r="AZ821" s="2"/>
      <c r="BA821" s="2"/>
      <c r="BB821" s="2"/>
      <c r="BC821" s="2"/>
      <c r="BD821" s="2"/>
      <c r="BE821" s="2"/>
      <c r="BF821" s="2"/>
      <c r="BG821" s="2"/>
      <c r="BH821" s="2"/>
      <c r="BI821" s="2"/>
      <c r="BJ821" s="2"/>
      <c r="BK821" s="2"/>
      <c r="BL821" s="2"/>
      <c r="BM821" s="2"/>
      <c r="BN821" s="2"/>
      <c r="BO821" s="2"/>
      <c r="BP821" s="2"/>
      <c r="BQ821" s="2"/>
      <c r="BR821" s="2"/>
      <c r="BS821" s="2"/>
      <c r="BT821" s="2"/>
    </row>
    <row r="822" spans="1:72" ht="15.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c r="AV822" s="2"/>
      <c r="AW822" s="2"/>
      <c r="AX822" s="2"/>
      <c r="AY822" s="2"/>
      <c r="AZ822" s="2"/>
      <c r="BA822" s="2"/>
      <c r="BB822" s="2"/>
      <c r="BC822" s="2"/>
      <c r="BD822" s="2"/>
      <c r="BE822" s="2"/>
      <c r="BF822" s="2"/>
      <c r="BG822" s="2"/>
      <c r="BH822" s="2"/>
      <c r="BI822" s="2"/>
      <c r="BJ822" s="2"/>
      <c r="BK822" s="2"/>
      <c r="BL822" s="2"/>
      <c r="BM822" s="2"/>
      <c r="BN822" s="2"/>
      <c r="BO822" s="2"/>
      <c r="BP822" s="2"/>
      <c r="BQ822" s="2"/>
      <c r="BR822" s="2"/>
      <c r="BS822" s="2"/>
      <c r="BT822" s="2"/>
    </row>
    <row r="823" spans="1:72" ht="15.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c r="AZ823" s="2"/>
      <c r="BA823" s="2"/>
      <c r="BB823" s="2"/>
      <c r="BC823" s="2"/>
      <c r="BD823" s="2"/>
      <c r="BE823" s="2"/>
      <c r="BF823" s="2"/>
      <c r="BG823" s="2"/>
      <c r="BH823" s="2"/>
      <c r="BI823" s="2"/>
      <c r="BJ823" s="2"/>
      <c r="BK823" s="2"/>
      <c r="BL823" s="2"/>
      <c r="BM823" s="2"/>
      <c r="BN823" s="2"/>
      <c r="BO823" s="2"/>
      <c r="BP823" s="2"/>
      <c r="BQ823" s="2"/>
      <c r="BR823" s="2"/>
      <c r="BS823" s="2"/>
      <c r="BT823" s="2"/>
    </row>
    <row r="824" spans="1:72" ht="15.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2"/>
      <c r="AW824" s="2"/>
      <c r="AX824" s="2"/>
      <c r="AY824" s="2"/>
      <c r="AZ824" s="2"/>
      <c r="BA824" s="2"/>
      <c r="BB824" s="2"/>
      <c r="BC824" s="2"/>
      <c r="BD824" s="2"/>
      <c r="BE824" s="2"/>
      <c r="BF824" s="2"/>
      <c r="BG824" s="2"/>
      <c r="BH824" s="2"/>
      <c r="BI824" s="2"/>
      <c r="BJ824" s="2"/>
      <c r="BK824" s="2"/>
      <c r="BL824" s="2"/>
      <c r="BM824" s="2"/>
      <c r="BN824" s="2"/>
      <c r="BO824" s="2"/>
      <c r="BP824" s="2"/>
      <c r="BQ824" s="2"/>
      <c r="BR824" s="2"/>
      <c r="BS824" s="2"/>
      <c r="BT824" s="2"/>
    </row>
    <row r="825" spans="1:72" ht="15.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c r="AV825" s="2"/>
      <c r="AW825" s="2"/>
      <c r="AX825" s="2"/>
      <c r="AY825" s="2"/>
      <c r="AZ825" s="2"/>
      <c r="BA825" s="2"/>
      <c r="BB825" s="2"/>
      <c r="BC825" s="2"/>
      <c r="BD825" s="2"/>
      <c r="BE825" s="2"/>
      <c r="BF825" s="2"/>
      <c r="BG825" s="2"/>
      <c r="BH825" s="2"/>
      <c r="BI825" s="2"/>
      <c r="BJ825" s="2"/>
      <c r="BK825" s="2"/>
      <c r="BL825" s="2"/>
      <c r="BM825" s="2"/>
      <c r="BN825" s="2"/>
      <c r="BO825" s="2"/>
      <c r="BP825" s="2"/>
      <c r="BQ825" s="2"/>
      <c r="BR825" s="2"/>
      <c r="BS825" s="2"/>
      <c r="BT825" s="2"/>
    </row>
    <row r="826" spans="1:72" ht="15.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2"/>
      <c r="AW826" s="2"/>
      <c r="AX826" s="2"/>
      <c r="AY826" s="2"/>
      <c r="AZ826" s="2"/>
      <c r="BA826" s="2"/>
      <c r="BB826" s="2"/>
      <c r="BC826" s="2"/>
      <c r="BD826" s="2"/>
      <c r="BE826" s="2"/>
      <c r="BF826" s="2"/>
      <c r="BG826" s="2"/>
      <c r="BH826" s="2"/>
      <c r="BI826" s="2"/>
      <c r="BJ826" s="2"/>
      <c r="BK826" s="2"/>
      <c r="BL826" s="2"/>
      <c r="BM826" s="2"/>
      <c r="BN826" s="2"/>
      <c r="BO826" s="2"/>
      <c r="BP826" s="2"/>
      <c r="BQ826" s="2"/>
      <c r="BR826" s="2"/>
      <c r="BS826" s="2"/>
      <c r="BT826" s="2"/>
    </row>
    <row r="827" spans="1:72" ht="15.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2"/>
      <c r="AX827" s="2"/>
      <c r="AY827" s="2"/>
      <c r="AZ827" s="2"/>
      <c r="BA827" s="2"/>
      <c r="BB827" s="2"/>
      <c r="BC827" s="2"/>
      <c r="BD827" s="2"/>
      <c r="BE827" s="2"/>
      <c r="BF827" s="2"/>
      <c r="BG827" s="2"/>
      <c r="BH827" s="2"/>
      <c r="BI827" s="2"/>
      <c r="BJ827" s="2"/>
      <c r="BK827" s="2"/>
      <c r="BL827" s="2"/>
      <c r="BM827" s="2"/>
      <c r="BN827" s="2"/>
      <c r="BO827" s="2"/>
      <c r="BP827" s="2"/>
      <c r="BQ827" s="2"/>
      <c r="BR827" s="2"/>
      <c r="BS827" s="2"/>
      <c r="BT827" s="2"/>
    </row>
    <row r="828" spans="1:72" ht="15.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c r="BA828" s="2"/>
      <c r="BB828" s="2"/>
      <c r="BC828" s="2"/>
      <c r="BD828" s="2"/>
      <c r="BE828" s="2"/>
      <c r="BF828" s="2"/>
      <c r="BG828" s="2"/>
      <c r="BH828" s="2"/>
      <c r="BI828" s="2"/>
      <c r="BJ828" s="2"/>
      <c r="BK828" s="2"/>
      <c r="BL828" s="2"/>
      <c r="BM828" s="2"/>
      <c r="BN828" s="2"/>
      <c r="BO828" s="2"/>
      <c r="BP828" s="2"/>
      <c r="BQ828" s="2"/>
      <c r="BR828" s="2"/>
      <c r="BS828" s="2"/>
      <c r="BT828" s="2"/>
    </row>
    <row r="829" spans="1:72" ht="15.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c r="AZ829" s="2"/>
      <c r="BA829" s="2"/>
      <c r="BB829" s="2"/>
      <c r="BC829" s="2"/>
      <c r="BD829" s="2"/>
      <c r="BE829" s="2"/>
      <c r="BF829" s="2"/>
      <c r="BG829" s="2"/>
      <c r="BH829" s="2"/>
      <c r="BI829" s="2"/>
      <c r="BJ829" s="2"/>
      <c r="BK829" s="2"/>
      <c r="BL829" s="2"/>
      <c r="BM829" s="2"/>
      <c r="BN829" s="2"/>
      <c r="BO829" s="2"/>
      <c r="BP829" s="2"/>
      <c r="BQ829" s="2"/>
      <c r="BR829" s="2"/>
      <c r="BS829" s="2"/>
      <c r="BT829" s="2"/>
    </row>
    <row r="830" spans="1:72" ht="15.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c r="BA830" s="2"/>
      <c r="BB830" s="2"/>
      <c r="BC830" s="2"/>
      <c r="BD830" s="2"/>
      <c r="BE830" s="2"/>
      <c r="BF830" s="2"/>
      <c r="BG830" s="2"/>
      <c r="BH830" s="2"/>
      <c r="BI830" s="2"/>
      <c r="BJ830" s="2"/>
      <c r="BK830" s="2"/>
      <c r="BL830" s="2"/>
      <c r="BM830" s="2"/>
      <c r="BN830" s="2"/>
      <c r="BO830" s="2"/>
      <c r="BP830" s="2"/>
      <c r="BQ830" s="2"/>
      <c r="BR830" s="2"/>
      <c r="BS830" s="2"/>
      <c r="BT830" s="2"/>
    </row>
    <row r="831" spans="1:72" ht="15.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c r="BA831" s="2"/>
      <c r="BB831" s="2"/>
      <c r="BC831" s="2"/>
      <c r="BD831" s="2"/>
      <c r="BE831" s="2"/>
      <c r="BF831" s="2"/>
      <c r="BG831" s="2"/>
      <c r="BH831" s="2"/>
      <c r="BI831" s="2"/>
      <c r="BJ831" s="2"/>
      <c r="BK831" s="2"/>
      <c r="BL831" s="2"/>
      <c r="BM831" s="2"/>
      <c r="BN831" s="2"/>
      <c r="BO831" s="2"/>
      <c r="BP831" s="2"/>
      <c r="BQ831" s="2"/>
      <c r="BR831" s="2"/>
      <c r="BS831" s="2"/>
      <c r="BT831" s="2"/>
    </row>
    <row r="832" spans="1:72" ht="15.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c r="AZ832" s="2"/>
      <c r="BA832" s="2"/>
      <c r="BB832" s="2"/>
      <c r="BC832" s="2"/>
      <c r="BD832" s="2"/>
      <c r="BE832" s="2"/>
      <c r="BF832" s="2"/>
      <c r="BG832" s="2"/>
      <c r="BH832" s="2"/>
      <c r="BI832" s="2"/>
      <c r="BJ832" s="2"/>
      <c r="BK832" s="2"/>
      <c r="BL832" s="2"/>
      <c r="BM832" s="2"/>
      <c r="BN832" s="2"/>
      <c r="BO832" s="2"/>
      <c r="BP832" s="2"/>
      <c r="BQ832" s="2"/>
      <c r="BR832" s="2"/>
      <c r="BS832" s="2"/>
      <c r="BT832" s="2"/>
    </row>
    <row r="833" spans="1:72" ht="15.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c r="BA833" s="2"/>
      <c r="BB833" s="2"/>
      <c r="BC833" s="2"/>
      <c r="BD833" s="2"/>
      <c r="BE833" s="2"/>
      <c r="BF833" s="2"/>
      <c r="BG833" s="2"/>
      <c r="BH833" s="2"/>
      <c r="BI833" s="2"/>
      <c r="BJ833" s="2"/>
      <c r="BK833" s="2"/>
      <c r="BL833" s="2"/>
      <c r="BM833" s="2"/>
      <c r="BN833" s="2"/>
      <c r="BO833" s="2"/>
      <c r="BP833" s="2"/>
      <c r="BQ833" s="2"/>
      <c r="BR833" s="2"/>
      <c r="BS833" s="2"/>
      <c r="BT833" s="2"/>
    </row>
    <row r="834" spans="1:72" ht="15.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c r="AZ834" s="2"/>
      <c r="BA834" s="2"/>
      <c r="BB834" s="2"/>
      <c r="BC834" s="2"/>
      <c r="BD834" s="2"/>
      <c r="BE834" s="2"/>
      <c r="BF834" s="2"/>
      <c r="BG834" s="2"/>
      <c r="BH834" s="2"/>
      <c r="BI834" s="2"/>
      <c r="BJ834" s="2"/>
      <c r="BK834" s="2"/>
      <c r="BL834" s="2"/>
      <c r="BM834" s="2"/>
      <c r="BN834" s="2"/>
      <c r="BO834" s="2"/>
      <c r="BP834" s="2"/>
      <c r="BQ834" s="2"/>
      <c r="BR834" s="2"/>
      <c r="BS834" s="2"/>
      <c r="BT834" s="2"/>
    </row>
    <row r="835" spans="1:72" ht="15.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c r="AZ835" s="2"/>
      <c r="BA835" s="2"/>
      <c r="BB835" s="2"/>
      <c r="BC835" s="2"/>
      <c r="BD835" s="2"/>
      <c r="BE835" s="2"/>
      <c r="BF835" s="2"/>
      <c r="BG835" s="2"/>
      <c r="BH835" s="2"/>
      <c r="BI835" s="2"/>
      <c r="BJ835" s="2"/>
      <c r="BK835" s="2"/>
      <c r="BL835" s="2"/>
      <c r="BM835" s="2"/>
      <c r="BN835" s="2"/>
      <c r="BO835" s="2"/>
      <c r="BP835" s="2"/>
      <c r="BQ835" s="2"/>
      <c r="BR835" s="2"/>
      <c r="BS835" s="2"/>
      <c r="BT835" s="2"/>
    </row>
    <row r="836" spans="1:72" ht="15.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c r="AZ836" s="2"/>
      <c r="BA836" s="2"/>
      <c r="BB836" s="2"/>
      <c r="BC836" s="2"/>
      <c r="BD836" s="2"/>
      <c r="BE836" s="2"/>
      <c r="BF836" s="2"/>
      <c r="BG836" s="2"/>
      <c r="BH836" s="2"/>
      <c r="BI836" s="2"/>
      <c r="BJ836" s="2"/>
      <c r="BK836" s="2"/>
      <c r="BL836" s="2"/>
      <c r="BM836" s="2"/>
      <c r="BN836" s="2"/>
      <c r="BO836" s="2"/>
      <c r="BP836" s="2"/>
      <c r="BQ836" s="2"/>
      <c r="BR836" s="2"/>
      <c r="BS836" s="2"/>
      <c r="BT836" s="2"/>
    </row>
    <row r="837" spans="1:72" ht="15.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c r="AZ837" s="2"/>
      <c r="BA837" s="2"/>
      <c r="BB837" s="2"/>
      <c r="BC837" s="2"/>
      <c r="BD837" s="2"/>
      <c r="BE837" s="2"/>
      <c r="BF837" s="2"/>
      <c r="BG837" s="2"/>
      <c r="BH837" s="2"/>
      <c r="BI837" s="2"/>
      <c r="BJ837" s="2"/>
      <c r="BK837" s="2"/>
      <c r="BL837" s="2"/>
      <c r="BM837" s="2"/>
      <c r="BN837" s="2"/>
      <c r="BO837" s="2"/>
      <c r="BP837" s="2"/>
      <c r="BQ837" s="2"/>
      <c r="BR837" s="2"/>
      <c r="BS837" s="2"/>
      <c r="BT837" s="2"/>
    </row>
    <row r="838" spans="1:72" ht="15.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c r="AZ838" s="2"/>
      <c r="BA838" s="2"/>
      <c r="BB838" s="2"/>
      <c r="BC838" s="2"/>
      <c r="BD838" s="2"/>
      <c r="BE838" s="2"/>
      <c r="BF838" s="2"/>
      <c r="BG838" s="2"/>
      <c r="BH838" s="2"/>
      <c r="BI838" s="2"/>
      <c r="BJ838" s="2"/>
      <c r="BK838" s="2"/>
      <c r="BL838" s="2"/>
      <c r="BM838" s="2"/>
      <c r="BN838" s="2"/>
      <c r="BO838" s="2"/>
      <c r="BP838" s="2"/>
      <c r="BQ838" s="2"/>
      <c r="BR838" s="2"/>
      <c r="BS838" s="2"/>
      <c r="BT838" s="2"/>
    </row>
    <row r="839" spans="1:72" ht="15.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2"/>
      <c r="AW839" s="2"/>
      <c r="AX839" s="2"/>
      <c r="AY839" s="2"/>
      <c r="AZ839" s="2"/>
      <c r="BA839" s="2"/>
      <c r="BB839" s="2"/>
      <c r="BC839" s="2"/>
      <c r="BD839" s="2"/>
      <c r="BE839" s="2"/>
      <c r="BF839" s="2"/>
      <c r="BG839" s="2"/>
      <c r="BH839" s="2"/>
      <c r="BI839" s="2"/>
      <c r="BJ839" s="2"/>
      <c r="BK839" s="2"/>
      <c r="BL839" s="2"/>
      <c r="BM839" s="2"/>
      <c r="BN839" s="2"/>
      <c r="BO839" s="2"/>
      <c r="BP839" s="2"/>
      <c r="BQ839" s="2"/>
      <c r="BR839" s="2"/>
      <c r="BS839" s="2"/>
      <c r="BT839" s="2"/>
    </row>
    <row r="840" spans="1:72" ht="15.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c r="BA840" s="2"/>
      <c r="BB840" s="2"/>
      <c r="BC840" s="2"/>
      <c r="BD840" s="2"/>
      <c r="BE840" s="2"/>
      <c r="BF840" s="2"/>
      <c r="BG840" s="2"/>
      <c r="BH840" s="2"/>
      <c r="BI840" s="2"/>
      <c r="BJ840" s="2"/>
      <c r="BK840" s="2"/>
      <c r="BL840" s="2"/>
      <c r="BM840" s="2"/>
      <c r="BN840" s="2"/>
      <c r="BO840" s="2"/>
      <c r="BP840" s="2"/>
      <c r="BQ840" s="2"/>
      <c r="BR840" s="2"/>
      <c r="BS840" s="2"/>
      <c r="BT840" s="2"/>
    </row>
    <row r="841" spans="1:72" ht="15.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c r="AV841" s="2"/>
      <c r="AW841" s="2"/>
      <c r="AX841" s="2"/>
      <c r="AY841" s="2"/>
      <c r="AZ841" s="2"/>
      <c r="BA841" s="2"/>
      <c r="BB841" s="2"/>
      <c r="BC841" s="2"/>
      <c r="BD841" s="2"/>
      <c r="BE841" s="2"/>
      <c r="BF841" s="2"/>
      <c r="BG841" s="2"/>
      <c r="BH841" s="2"/>
      <c r="BI841" s="2"/>
      <c r="BJ841" s="2"/>
      <c r="BK841" s="2"/>
      <c r="BL841" s="2"/>
      <c r="BM841" s="2"/>
      <c r="BN841" s="2"/>
      <c r="BO841" s="2"/>
      <c r="BP841" s="2"/>
      <c r="BQ841" s="2"/>
      <c r="BR841" s="2"/>
      <c r="BS841" s="2"/>
      <c r="BT841" s="2"/>
    </row>
    <row r="842" spans="1:72" ht="15.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c r="AY842" s="2"/>
      <c r="AZ842" s="2"/>
      <c r="BA842" s="2"/>
      <c r="BB842" s="2"/>
      <c r="BC842" s="2"/>
      <c r="BD842" s="2"/>
      <c r="BE842" s="2"/>
      <c r="BF842" s="2"/>
      <c r="BG842" s="2"/>
      <c r="BH842" s="2"/>
      <c r="BI842" s="2"/>
      <c r="BJ842" s="2"/>
      <c r="BK842" s="2"/>
      <c r="BL842" s="2"/>
      <c r="BM842" s="2"/>
      <c r="BN842" s="2"/>
      <c r="BO842" s="2"/>
      <c r="BP842" s="2"/>
      <c r="BQ842" s="2"/>
      <c r="BR842" s="2"/>
      <c r="BS842" s="2"/>
      <c r="BT842" s="2"/>
    </row>
    <row r="843" spans="1:72" ht="15.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c r="AY843" s="2"/>
      <c r="AZ843" s="2"/>
      <c r="BA843" s="2"/>
      <c r="BB843" s="2"/>
      <c r="BC843" s="2"/>
      <c r="BD843" s="2"/>
      <c r="BE843" s="2"/>
      <c r="BF843" s="2"/>
      <c r="BG843" s="2"/>
      <c r="BH843" s="2"/>
      <c r="BI843" s="2"/>
      <c r="BJ843" s="2"/>
      <c r="BK843" s="2"/>
      <c r="BL843" s="2"/>
      <c r="BM843" s="2"/>
      <c r="BN843" s="2"/>
      <c r="BO843" s="2"/>
      <c r="BP843" s="2"/>
      <c r="BQ843" s="2"/>
      <c r="BR843" s="2"/>
      <c r="BS843" s="2"/>
      <c r="BT843" s="2"/>
    </row>
    <row r="844" spans="1:72" ht="15.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c r="AZ844" s="2"/>
      <c r="BA844" s="2"/>
      <c r="BB844" s="2"/>
      <c r="BC844" s="2"/>
      <c r="BD844" s="2"/>
      <c r="BE844" s="2"/>
      <c r="BF844" s="2"/>
      <c r="BG844" s="2"/>
      <c r="BH844" s="2"/>
      <c r="BI844" s="2"/>
      <c r="BJ844" s="2"/>
      <c r="BK844" s="2"/>
      <c r="BL844" s="2"/>
      <c r="BM844" s="2"/>
      <c r="BN844" s="2"/>
      <c r="BO844" s="2"/>
      <c r="BP844" s="2"/>
      <c r="BQ844" s="2"/>
      <c r="BR844" s="2"/>
      <c r="BS844" s="2"/>
      <c r="BT844" s="2"/>
    </row>
    <row r="845" spans="1:72" ht="15.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2"/>
      <c r="AX845" s="2"/>
      <c r="AY845" s="2"/>
      <c r="AZ845" s="2"/>
      <c r="BA845" s="2"/>
      <c r="BB845" s="2"/>
      <c r="BC845" s="2"/>
      <c r="BD845" s="2"/>
      <c r="BE845" s="2"/>
      <c r="BF845" s="2"/>
      <c r="BG845" s="2"/>
      <c r="BH845" s="2"/>
      <c r="BI845" s="2"/>
      <c r="BJ845" s="2"/>
      <c r="BK845" s="2"/>
      <c r="BL845" s="2"/>
      <c r="BM845" s="2"/>
      <c r="BN845" s="2"/>
      <c r="BO845" s="2"/>
      <c r="BP845" s="2"/>
      <c r="BQ845" s="2"/>
      <c r="BR845" s="2"/>
      <c r="BS845" s="2"/>
      <c r="BT845" s="2"/>
    </row>
    <row r="846" spans="1:72" ht="15.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2"/>
      <c r="AX846" s="2"/>
      <c r="AY846" s="2"/>
      <c r="AZ846" s="2"/>
      <c r="BA846" s="2"/>
      <c r="BB846" s="2"/>
      <c r="BC846" s="2"/>
      <c r="BD846" s="2"/>
      <c r="BE846" s="2"/>
      <c r="BF846" s="2"/>
      <c r="BG846" s="2"/>
      <c r="BH846" s="2"/>
      <c r="BI846" s="2"/>
      <c r="BJ846" s="2"/>
      <c r="BK846" s="2"/>
      <c r="BL846" s="2"/>
      <c r="BM846" s="2"/>
      <c r="BN846" s="2"/>
      <c r="BO846" s="2"/>
      <c r="BP846" s="2"/>
      <c r="BQ846" s="2"/>
      <c r="BR846" s="2"/>
      <c r="BS846" s="2"/>
      <c r="BT846" s="2"/>
    </row>
    <row r="847" spans="1:72" ht="15.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c r="AV847" s="2"/>
      <c r="AW847" s="2"/>
      <c r="AX847" s="2"/>
      <c r="AY847" s="2"/>
      <c r="AZ847" s="2"/>
      <c r="BA847" s="2"/>
      <c r="BB847" s="2"/>
      <c r="BC847" s="2"/>
      <c r="BD847" s="2"/>
      <c r="BE847" s="2"/>
      <c r="BF847" s="2"/>
      <c r="BG847" s="2"/>
      <c r="BH847" s="2"/>
      <c r="BI847" s="2"/>
      <c r="BJ847" s="2"/>
      <c r="BK847" s="2"/>
      <c r="BL847" s="2"/>
      <c r="BM847" s="2"/>
      <c r="BN847" s="2"/>
      <c r="BO847" s="2"/>
      <c r="BP847" s="2"/>
      <c r="BQ847" s="2"/>
      <c r="BR847" s="2"/>
      <c r="BS847" s="2"/>
      <c r="BT847" s="2"/>
    </row>
    <row r="848" spans="1:72" ht="15.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c r="AZ848" s="2"/>
      <c r="BA848" s="2"/>
      <c r="BB848" s="2"/>
      <c r="BC848" s="2"/>
      <c r="BD848" s="2"/>
      <c r="BE848" s="2"/>
      <c r="BF848" s="2"/>
      <c r="BG848" s="2"/>
      <c r="BH848" s="2"/>
      <c r="BI848" s="2"/>
      <c r="BJ848" s="2"/>
      <c r="BK848" s="2"/>
      <c r="BL848" s="2"/>
      <c r="BM848" s="2"/>
      <c r="BN848" s="2"/>
      <c r="BO848" s="2"/>
      <c r="BP848" s="2"/>
      <c r="BQ848" s="2"/>
      <c r="BR848" s="2"/>
      <c r="BS848" s="2"/>
      <c r="BT848" s="2"/>
    </row>
    <row r="849" spans="1:72" ht="15.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2"/>
      <c r="AW849" s="2"/>
      <c r="AX849" s="2"/>
      <c r="AY849" s="2"/>
      <c r="AZ849" s="2"/>
      <c r="BA849" s="2"/>
      <c r="BB849" s="2"/>
      <c r="BC849" s="2"/>
      <c r="BD849" s="2"/>
      <c r="BE849" s="2"/>
      <c r="BF849" s="2"/>
      <c r="BG849" s="2"/>
      <c r="BH849" s="2"/>
      <c r="BI849" s="2"/>
      <c r="BJ849" s="2"/>
      <c r="BK849" s="2"/>
      <c r="BL849" s="2"/>
      <c r="BM849" s="2"/>
      <c r="BN849" s="2"/>
      <c r="BO849" s="2"/>
      <c r="BP849" s="2"/>
      <c r="BQ849" s="2"/>
      <c r="BR849" s="2"/>
      <c r="BS849" s="2"/>
      <c r="BT849" s="2"/>
    </row>
    <row r="850" spans="1:72" ht="15.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c r="AZ850" s="2"/>
      <c r="BA850" s="2"/>
      <c r="BB850" s="2"/>
      <c r="BC850" s="2"/>
      <c r="BD850" s="2"/>
      <c r="BE850" s="2"/>
      <c r="BF850" s="2"/>
      <c r="BG850" s="2"/>
      <c r="BH850" s="2"/>
      <c r="BI850" s="2"/>
      <c r="BJ850" s="2"/>
      <c r="BK850" s="2"/>
      <c r="BL850" s="2"/>
      <c r="BM850" s="2"/>
      <c r="BN850" s="2"/>
      <c r="BO850" s="2"/>
      <c r="BP850" s="2"/>
      <c r="BQ850" s="2"/>
      <c r="BR850" s="2"/>
      <c r="BS850" s="2"/>
      <c r="BT850" s="2"/>
    </row>
    <row r="851" spans="1:72" ht="15.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c r="BA851" s="2"/>
      <c r="BB851" s="2"/>
      <c r="BC851" s="2"/>
      <c r="BD851" s="2"/>
      <c r="BE851" s="2"/>
      <c r="BF851" s="2"/>
      <c r="BG851" s="2"/>
      <c r="BH851" s="2"/>
      <c r="BI851" s="2"/>
      <c r="BJ851" s="2"/>
      <c r="BK851" s="2"/>
      <c r="BL851" s="2"/>
      <c r="BM851" s="2"/>
      <c r="BN851" s="2"/>
      <c r="BO851" s="2"/>
      <c r="BP851" s="2"/>
      <c r="BQ851" s="2"/>
      <c r="BR851" s="2"/>
      <c r="BS851" s="2"/>
      <c r="BT851" s="2"/>
    </row>
    <row r="852" spans="1:72" ht="15.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c r="BA852" s="2"/>
      <c r="BB852" s="2"/>
      <c r="BC852" s="2"/>
      <c r="BD852" s="2"/>
      <c r="BE852" s="2"/>
      <c r="BF852" s="2"/>
      <c r="BG852" s="2"/>
      <c r="BH852" s="2"/>
      <c r="BI852" s="2"/>
      <c r="BJ852" s="2"/>
      <c r="BK852" s="2"/>
      <c r="BL852" s="2"/>
      <c r="BM852" s="2"/>
      <c r="BN852" s="2"/>
      <c r="BO852" s="2"/>
      <c r="BP852" s="2"/>
      <c r="BQ852" s="2"/>
      <c r="BR852" s="2"/>
      <c r="BS852" s="2"/>
      <c r="BT852" s="2"/>
    </row>
    <row r="853" spans="1:72" ht="15.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c r="BA853" s="2"/>
      <c r="BB853" s="2"/>
      <c r="BC853" s="2"/>
      <c r="BD853" s="2"/>
      <c r="BE853" s="2"/>
      <c r="BF853" s="2"/>
      <c r="BG853" s="2"/>
      <c r="BH853" s="2"/>
      <c r="BI853" s="2"/>
      <c r="BJ853" s="2"/>
      <c r="BK853" s="2"/>
      <c r="BL853" s="2"/>
      <c r="BM853" s="2"/>
      <c r="BN853" s="2"/>
      <c r="BO853" s="2"/>
      <c r="BP853" s="2"/>
      <c r="BQ853" s="2"/>
      <c r="BR853" s="2"/>
      <c r="BS853" s="2"/>
      <c r="BT853" s="2"/>
    </row>
    <row r="854" spans="1:72" ht="15.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c r="AZ854" s="2"/>
      <c r="BA854" s="2"/>
      <c r="BB854" s="2"/>
      <c r="BC854" s="2"/>
      <c r="BD854" s="2"/>
      <c r="BE854" s="2"/>
      <c r="BF854" s="2"/>
      <c r="BG854" s="2"/>
      <c r="BH854" s="2"/>
      <c r="BI854" s="2"/>
      <c r="BJ854" s="2"/>
      <c r="BK854" s="2"/>
      <c r="BL854" s="2"/>
      <c r="BM854" s="2"/>
      <c r="BN854" s="2"/>
      <c r="BO854" s="2"/>
      <c r="BP854" s="2"/>
      <c r="BQ854" s="2"/>
      <c r="BR854" s="2"/>
      <c r="BS854" s="2"/>
      <c r="BT854" s="2"/>
    </row>
    <row r="855" spans="1:72" ht="15.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c r="AZ855" s="2"/>
      <c r="BA855" s="2"/>
      <c r="BB855" s="2"/>
      <c r="BC855" s="2"/>
      <c r="BD855" s="2"/>
      <c r="BE855" s="2"/>
      <c r="BF855" s="2"/>
      <c r="BG855" s="2"/>
      <c r="BH855" s="2"/>
      <c r="BI855" s="2"/>
      <c r="BJ855" s="2"/>
      <c r="BK855" s="2"/>
      <c r="BL855" s="2"/>
      <c r="BM855" s="2"/>
      <c r="BN855" s="2"/>
      <c r="BO855" s="2"/>
      <c r="BP855" s="2"/>
      <c r="BQ855" s="2"/>
      <c r="BR855" s="2"/>
      <c r="BS855" s="2"/>
      <c r="BT855" s="2"/>
    </row>
    <row r="856" spans="1:72" ht="15.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c r="AZ856" s="2"/>
      <c r="BA856" s="2"/>
      <c r="BB856" s="2"/>
      <c r="BC856" s="2"/>
      <c r="BD856" s="2"/>
      <c r="BE856" s="2"/>
      <c r="BF856" s="2"/>
      <c r="BG856" s="2"/>
      <c r="BH856" s="2"/>
      <c r="BI856" s="2"/>
      <c r="BJ856" s="2"/>
      <c r="BK856" s="2"/>
      <c r="BL856" s="2"/>
      <c r="BM856" s="2"/>
      <c r="BN856" s="2"/>
      <c r="BO856" s="2"/>
      <c r="BP856" s="2"/>
      <c r="BQ856" s="2"/>
      <c r="BR856" s="2"/>
      <c r="BS856" s="2"/>
      <c r="BT856" s="2"/>
    </row>
    <row r="857" spans="1:72" ht="15.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2"/>
      <c r="AW857" s="2"/>
      <c r="AX857" s="2"/>
      <c r="AY857" s="2"/>
      <c r="AZ857" s="2"/>
      <c r="BA857" s="2"/>
      <c r="BB857" s="2"/>
      <c r="BC857" s="2"/>
      <c r="BD857" s="2"/>
      <c r="BE857" s="2"/>
      <c r="BF857" s="2"/>
      <c r="BG857" s="2"/>
      <c r="BH857" s="2"/>
      <c r="BI857" s="2"/>
      <c r="BJ857" s="2"/>
      <c r="BK857" s="2"/>
      <c r="BL857" s="2"/>
      <c r="BM857" s="2"/>
      <c r="BN857" s="2"/>
      <c r="BO857" s="2"/>
      <c r="BP857" s="2"/>
      <c r="BQ857" s="2"/>
      <c r="BR857" s="2"/>
      <c r="BS857" s="2"/>
      <c r="BT857" s="2"/>
    </row>
    <row r="858" spans="1:72" ht="15.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2"/>
      <c r="AX858" s="2"/>
      <c r="AY858" s="2"/>
      <c r="AZ858" s="2"/>
      <c r="BA858" s="2"/>
      <c r="BB858" s="2"/>
      <c r="BC858" s="2"/>
      <c r="BD858" s="2"/>
      <c r="BE858" s="2"/>
      <c r="BF858" s="2"/>
      <c r="BG858" s="2"/>
      <c r="BH858" s="2"/>
      <c r="BI858" s="2"/>
      <c r="BJ858" s="2"/>
      <c r="BK858" s="2"/>
      <c r="BL858" s="2"/>
      <c r="BM858" s="2"/>
      <c r="BN858" s="2"/>
      <c r="BO858" s="2"/>
      <c r="BP858" s="2"/>
      <c r="BQ858" s="2"/>
      <c r="BR858" s="2"/>
      <c r="BS858" s="2"/>
      <c r="BT858" s="2"/>
    </row>
    <row r="859" spans="1:72" ht="15.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2"/>
      <c r="AX859" s="2"/>
      <c r="AY859" s="2"/>
      <c r="AZ859" s="2"/>
      <c r="BA859" s="2"/>
      <c r="BB859" s="2"/>
      <c r="BC859" s="2"/>
      <c r="BD859" s="2"/>
      <c r="BE859" s="2"/>
      <c r="BF859" s="2"/>
      <c r="BG859" s="2"/>
      <c r="BH859" s="2"/>
      <c r="BI859" s="2"/>
      <c r="BJ859" s="2"/>
      <c r="BK859" s="2"/>
      <c r="BL859" s="2"/>
      <c r="BM859" s="2"/>
      <c r="BN859" s="2"/>
      <c r="BO859" s="2"/>
      <c r="BP859" s="2"/>
      <c r="BQ859" s="2"/>
      <c r="BR859" s="2"/>
      <c r="BS859" s="2"/>
      <c r="BT859" s="2"/>
    </row>
    <row r="860" spans="1:72" ht="15.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2"/>
      <c r="AX860" s="2"/>
      <c r="AY860" s="2"/>
      <c r="AZ860" s="2"/>
      <c r="BA860" s="2"/>
      <c r="BB860" s="2"/>
      <c r="BC860" s="2"/>
      <c r="BD860" s="2"/>
      <c r="BE860" s="2"/>
      <c r="BF860" s="2"/>
      <c r="BG860" s="2"/>
      <c r="BH860" s="2"/>
      <c r="BI860" s="2"/>
      <c r="BJ860" s="2"/>
      <c r="BK860" s="2"/>
      <c r="BL860" s="2"/>
      <c r="BM860" s="2"/>
      <c r="BN860" s="2"/>
      <c r="BO860" s="2"/>
      <c r="BP860" s="2"/>
      <c r="BQ860" s="2"/>
      <c r="BR860" s="2"/>
      <c r="BS860" s="2"/>
      <c r="BT860" s="2"/>
    </row>
    <row r="861" spans="1:72" ht="15.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c r="AV861" s="2"/>
      <c r="AW861" s="2"/>
      <c r="AX861" s="2"/>
      <c r="AY861" s="2"/>
      <c r="AZ861" s="2"/>
      <c r="BA861" s="2"/>
      <c r="BB861" s="2"/>
      <c r="BC861" s="2"/>
      <c r="BD861" s="2"/>
      <c r="BE861" s="2"/>
      <c r="BF861" s="2"/>
      <c r="BG861" s="2"/>
      <c r="BH861" s="2"/>
      <c r="BI861" s="2"/>
      <c r="BJ861" s="2"/>
      <c r="BK861" s="2"/>
      <c r="BL861" s="2"/>
      <c r="BM861" s="2"/>
      <c r="BN861" s="2"/>
      <c r="BO861" s="2"/>
      <c r="BP861" s="2"/>
      <c r="BQ861" s="2"/>
      <c r="BR861" s="2"/>
      <c r="BS861" s="2"/>
      <c r="BT861" s="2"/>
    </row>
    <row r="862" spans="1:72" ht="15.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c r="AZ862" s="2"/>
      <c r="BA862" s="2"/>
      <c r="BB862" s="2"/>
      <c r="BC862" s="2"/>
      <c r="BD862" s="2"/>
      <c r="BE862" s="2"/>
      <c r="BF862" s="2"/>
      <c r="BG862" s="2"/>
      <c r="BH862" s="2"/>
      <c r="BI862" s="2"/>
      <c r="BJ862" s="2"/>
      <c r="BK862" s="2"/>
      <c r="BL862" s="2"/>
      <c r="BM862" s="2"/>
      <c r="BN862" s="2"/>
      <c r="BO862" s="2"/>
      <c r="BP862" s="2"/>
      <c r="BQ862" s="2"/>
      <c r="BR862" s="2"/>
      <c r="BS862" s="2"/>
      <c r="BT862" s="2"/>
    </row>
    <row r="863" spans="1:72" ht="15.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2"/>
      <c r="AW863" s="2"/>
      <c r="AX863" s="2"/>
      <c r="AY863" s="2"/>
      <c r="AZ863" s="2"/>
      <c r="BA863" s="2"/>
      <c r="BB863" s="2"/>
      <c r="BC863" s="2"/>
      <c r="BD863" s="2"/>
      <c r="BE863" s="2"/>
      <c r="BF863" s="2"/>
      <c r="BG863" s="2"/>
      <c r="BH863" s="2"/>
      <c r="BI863" s="2"/>
      <c r="BJ863" s="2"/>
      <c r="BK863" s="2"/>
      <c r="BL863" s="2"/>
      <c r="BM863" s="2"/>
      <c r="BN863" s="2"/>
      <c r="BO863" s="2"/>
      <c r="BP863" s="2"/>
      <c r="BQ863" s="2"/>
      <c r="BR863" s="2"/>
      <c r="BS863" s="2"/>
      <c r="BT863" s="2"/>
    </row>
    <row r="864" spans="1:72" ht="15.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2"/>
      <c r="AX864" s="2"/>
      <c r="AY864" s="2"/>
      <c r="AZ864" s="2"/>
      <c r="BA864" s="2"/>
      <c r="BB864" s="2"/>
      <c r="BC864" s="2"/>
      <c r="BD864" s="2"/>
      <c r="BE864" s="2"/>
      <c r="BF864" s="2"/>
      <c r="BG864" s="2"/>
      <c r="BH864" s="2"/>
      <c r="BI864" s="2"/>
      <c r="BJ864" s="2"/>
      <c r="BK864" s="2"/>
      <c r="BL864" s="2"/>
      <c r="BM864" s="2"/>
      <c r="BN864" s="2"/>
      <c r="BO864" s="2"/>
      <c r="BP864" s="2"/>
      <c r="BQ864" s="2"/>
      <c r="BR864" s="2"/>
      <c r="BS864" s="2"/>
      <c r="BT864" s="2"/>
    </row>
    <row r="865" spans="1:72" ht="15.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c r="AZ865" s="2"/>
      <c r="BA865" s="2"/>
      <c r="BB865" s="2"/>
      <c r="BC865" s="2"/>
      <c r="BD865" s="2"/>
      <c r="BE865" s="2"/>
      <c r="BF865" s="2"/>
      <c r="BG865" s="2"/>
      <c r="BH865" s="2"/>
      <c r="BI865" s="2"/>
      <c r="BJ865" s="2"/>
      <c r="BK865" s="2"/>
      <c r="BL865" s="2"/>
      <c r="BM865" s="2"/>
      <c r="BN865" s="2"/>
      <c r="BO865" s="2"/>
      <c r="BP865" s="2"/>
      <c r="BQ865" s="2"/>
      <c r="BR865" s="2"/>
      <c r="BS865" s="2"/>
      <c r="BT865" s="2"/>
    </row>
    <row r="866" spans="1:72" ht="15.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2"/>
      <c r="AW866" s="2"/>
      <c r="AX866" s="2"/>
      <c r="AY866" s="2"/>
      <c r="AZ866" s="2"/>
      <c r="BA866" s="2"/>
      <c r="BB866" s="2"/>
      <c r="BC866" s="2"/>
      <c r="BD866" s="2"/>
      <c r="BE866" s="2"/>
      <c r="BF866" s="2"/>
      <c r="BG866" s="2"/>
      <c r="BH866" s="2"/>
      <c r="BI866" s="2"/>
      <c r="BJ866" s="2"/>
      <c r="BK866" s="2"/>
      <c r="BL866" s="2"/>
      <c r="BM866" s="2"/>
      <c r="BN866" s="2"/>
      <c r="BO866" s="2"/>
      <c r="BP866" s="2"/>
      <c r="BQ866" s="2"/>
      <c r="BR866" s="2"/>
      <c r="BS866" s="2"/>
      <c r="BT866" s="2"/>
    </row>
    <row r="867" spans="1:72" ht="15.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2"/>
      <c r="AX867" s="2"/>
      <c r="AY867" s="2"/>
      <c r="AZ867" s="2"/>
      <c r="BA867" s="2"/>
      <c r="BB867" s="2"/>
      <c r="BC867" s="2"/>
      <c r="BD867" s="2"/>
      <c r="BE867" s="2"/>
      <c r="BF867" s="2"/>
      <c r="BG867" s="2"/>
      <c r="BH867" s="2"/>
      <c r="BI867" s="2"/>
      <c r="BJ867" s="2"/>
      <c r="BK867" s="2"/>
      <c r="BL867" s="2"/>
      <c r="BM867" s="2"/>
      <c r="BN867" s="2"/>
      <c r="BO867" s="2"/>
      <c r="BP867" s="2"/>
      <c r="BQ867" s="2"/>
      <c r="BR867" s="2"/>
      <c r="BS867" s="2"/>
      <c r="BT867" s="2"/>
    </row>
    <row r="868" spans="1:72" ht="15.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2"/>
      <c r="AX868" s="2"/>
      <c r="AY868" s="2"/>
      <c r="AZ868" s="2"/>
      <c r="BA868" s="2"/>
      <c r="BB868" s="2"/>
      <c r="BC868" s="2"/>
      <c r="BD868" s="2"/>
      <c r="BE868" s="2"/>
      <c r="BF868" s="2"/>
      <c r="BG868" s="2"/>
      <c r="BH868" s="2"/>
      <c r="BI868" s="2"/>
      <c r="BJ868" s="2"/>
      <c r="BK868" s="2"/>
      <c r="BL868" s="2"/>
      <c r="BM868" s="2"/>
      <c r="BN868" s="2"/>
      <c r="BO868" s="2"/>
      <c r="BP868" s="2"/>
      <c r="BQ868" s="2"/>
      <c r="BR868" s="2"/>
      <c r="BS868" s="2"/>
      <c r="BT868" s="2"/>
    </row>
    <row r="869" spans="1:72" ht="15.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2"/>
      <c r="AX869" s="2"/>
      <c r="AY869" s="2"/>
      <c r="AZ869" s="2"/>
      <c r="BA869" s="2"/>
      <c r="BB869" s="2"/>
      <c r="BC869" s="2"/>
      <c r="BD869" s="2"/>
      <c r="BE869" s="2"/>
      <c r="BF869" s="2"/>
      <c r="BG869" s="2"/>
      <c r="BH869" s="2"/>
      <c r="BI869" s="2"/>
      <c r="BJ869" s="2"/>
      <c r="BK869" s="2"/>
      <c r="BL869" s="2"/>
      <c r="BM869" s="2"/>
      <c r="BN869" s="2"/>
      <c r="BO869" s="2"/>
      <c r="BP869" s="2"/>
      <c r="BQ869" s="2"/>
      <c r="BR869" s="2"/>
      <c r="BS869" s="2"/>
      <c r="BT869" s="2"/>
    </row>
    <row r="870" spans="1:72" ht="15.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c r="AV870" s="2"/>
      <c r="AW870" s="2"/>
      <c r="AX870" s="2"/>
      <c r="AY870" s="2"/>
      <c r="AZ870" s="2"/>
      <c r="BA870" s="2"/>
      <c r="BB870" s="2"/>
      <c r="BC870" s="2"/>
      <c r="BD870" s="2"/>
      <c r="BE870" s="2"/>
      <c r="BF870" s="2"/>
      <c r="BG870" s="2"/>
      <c r="BH870" s="2"/>
      <c r="BI870" s="2"/>
      <c r="BJ870" s="2"/>
      <c r="BK870" s="2"/>
      <c r="BL870" s="2"/>
      <c r="BM870" s="2"/>
      <c r="BN870" s="2"/>
      <c r="BO870" s="2"/>
      <c r="BP870" s="2"/>
      <c r="BQ870" s="2"/>
      <c r="BR870" s="2"/>
      <c r="BS870" s="2"/>
      <c r="BT870" s="2"/>
    </row>
    <row r="871" spans="1:72" ht="15.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c r="AV871" s="2"/>
      <c r="AW871" s="2"/>
      <c r="AX871" s="2"/>
      <c r="AY871" s="2"/>
      <c r="AZ871" s="2"/>
      <c r="BA871" s="2"/>
      <c r="BB871" s="2"/>
      <c r="BC871" s="2"/>
      <c r="BD871" s="2"/>
      <c r="BE871" s="2"/>
      <c r="BF871" s="2"/>
      <c r="BG871" s="2"/>
      <c r="BH871" s="2"/>
      <c r="BI871" s="2"/>
      <c r="BJ871" s="2"/>
      <c r="BK871" s="2"/>
      <c r="BL871" s="2"/>
      <c r="BM871" s="2"/>
      <c r="BN871" s="2"/>
      <c r="BO871" s="2"/>
      <c r="BP871" s="2"/>
      <c r="BQ871" s="2"/>
      <c r="BR871" s="2"/>
      <c r="BS871" s="2"/>
      <c r="BT871" s="2"/>
    </row>
    <row r="872" spans="1:72" ht="15.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2"/>
      <c r="AW872" s="2"/>
      <c r="AX872" s="2"/>
      <c r="AY872" s="2"/>
      <c r="AZ872" s="2"/>
      <c r="BA872" s="2"/>
      <c r="BB872" s="2"/>
      <c r="BC872" s="2"/>
      <c r="BD872" s="2"/>
      <c r="BE872" s="2"/>
      <c r="BF872" s="2"/>
      <c r="BG872" s="2"/>
      <c r="BH872" s="2"/>
      <c r="BI872" s="2"/>
      <c r="BJ872" s="2"/>
      <c r="BK872" s="2"/>
      <c r="BL872" s="2"/>
      <c r="BM872" s="2"/>
      <c r="BN872" s="2"/>
      <c r="BO872" s="2"/>
      <c r="BP872" s="2"/>
      <c r="BQ872" s="2"/>
      <c r="BR872" s="2"/>
      <c r="BS872" s="2"/>
      <c r="BT872" s="2"/>
    </row>
    <row r="873" spans="1:72" ht="15.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c r="AU873" s="2"/>
      <c r="AV873" s="2"/>
      <c r="AW873" s="2"/>
      <c r="AX873" s="2"/>
      <c r="AY873" s="2"/>
      <c r="AZ873" s="2"/>
      <c r="BA873" s="2"/>
      <c r="BB873" s="2"/>
      <c r="BC873" s="2"/>
      <c r="BD873" s="2"/>
      <c r="BE873" s="2"/>
      <c r="BF873" s="2"/>
      <c r="BG873" s="2"/>
      <c r="BH873" s="2"/>
      <c r="BI873" s="2"/>
      <c r="BJ873" s="2"/>
      <c r="BK873" s="2"/>
      <c r="BL873" s="2"/>
      <c r="BM873" s="2"/>
      <c r="BN873" s="2"/>
      <c r="BO873" s="2"/>
      <c r="BP873" s="2"/>
      <c r="BQ873" s="2"/>
      <c r="BR873" s="2"/>
      <c r="BS873" s="2"/>
      <c r="BT873" s="2"/>
    </row>
    <row r="874" spans="1:72" ht="15.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2"/>
      <c r="AW874" s="2"/>
      <c r="AX874" s="2"/>
      <c r="AY874" s="2"/>
      <c r="AZ874" s="2"/>
      <c r="BA874" s="2"/>
      <c r="BB874" s="2"/>
      <c r="BC874" s="2"/>
      <c r="BD874" s="2"/>
      <c r="BE874" s="2"/>
      <c r="BF874" s="2"/>
      <c r="BG874" s="2"/>
      <c r="BH874" s="2"/>
      <c r="BI874" s="2"/>
      <c r="BJ874" s="2"/>
      <c r="BK874" s="2"/>
      <c r="BL874" s="2"/>
      <c r="BM874" s="2"/>
      <c r="BN874" s="2"/>
      <c r="BO874" s="2"/>
      <c r="BP874" s="2"/>
      <c r="BQ874" s="2"/>
      <c r="BR874" s="2"/>
      <c r="BS874" s="2"/>
      <c r="BT874" s="2"/>
    </row>
    <row r="875" spans="1:72" ht="15.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c r="AZ875" s="2"/>
      <c r="BA875" s="2"/>
      <c r="BB875" s="2"/>
      <c r="BC875" s="2"/>
      <c r="BD875" s="2"/>
      <c r="BE875" s="2"/>
      <c r="BF875" s="2"/>
      <c r="BG875" s="2"/>
      <c r="BH875" s="2"/>
      <c r="BI875" s="2"/>
      <c r="BJ875" s="2"/>
      <c r="BK875" s="2"/>
      <c r="BL875" s="2"/>
      <c r="BM875" s="2"/>
      <c r="BN875" s="2"/>
      <c r="BO875" s="2"/>
      <c r="BP875" s="2"/>
      <c r="BQ875" s="2"/>
      <c r="BR875" s="2"/>
      <c r="BS875" s="2"/>
      <c r="BT875" s="2"/>
    </row>
    <row r="876" spans="1:72" ht="15.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c r="AU876" s="2"/>
      <c r="AV876" s="2"/>
      <c r="AW876" s="2"/>
      <c r="AX876" s="2"/>
      <c r="AY876" s="2"/>
      <c r="AZ876" s="2"/>
      <c r="BA876" s="2"/>
      <c r="BB876" s="2"/>
      <c r="BC876" s="2"/>
      <c r="BD876" s="2"/>
      <c r="BE876" s="2"/>
      <c r="BF876" s="2"/>
      <c r="BG876" s="2"/>
      <c r="BH876" s="2"/>
      <c r="BI876" s="2"/>
      <c r="BJ876" s="2"/>
      <c r="BK876" s="2"/>
      <c r="BL876" s="2"/>
      <c r="BM876" s="2"/>
      <c r="BN876" s="2"/>
      <c r="BO876" s="2"/>
      <c r="BP876" s="2"/>
      <c r="BQ876" s="2"/>
      <c r="BR876" s="2"/>
      <c r="BS876" s="2"/>
      <c r="BT876" s="2"/>
    </row>
    <row r="877" spans="1:72" ht="15.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2"/>
      <c r="AW877" s="2"/>
      <c r="AX877" s="2"/>
      <c r="AY877" s="2"/>
      <c r="AZ877" s="2"/>
      <c r="BA877" s="2"/>
      <c r="BB877" s="2"/>
      <c r="BC877" s="2"/>
      <c r="BD877" s="2"/>
      <c r="BE877" s="2"/>
      <c r="BF877" s="2"/>
      <c r="BG877" s="2"/>
      <c r="BH877" s="2"/>
      <c r="BI877" s="2"/>
      <c r="BJ877" s="2"/>
      <c r="BK877" s="2"/>
      <c r="BL877" s="2"/>
      <c r="BM877" s="2"/>
      <c r="BN877" s="2"/>
      <c r="BO877" s="2"/>
      <c r="BP877" s="2"/>
      <c r="BQ877" s="2"/>
      <c r="BR877" s="2"/>
      <c r="BS877" s="2"/>
      <c r="BT877" s="2"/>
    </row>
    <row r="878" spans="1:72" ht="15.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c r="AZ878" s="2"/>
      <c r="BA878" s="2"/>
      <c r="BB878" s="2"/>
      <c r="BC878" s="2"/>
      <c r="BD878" s="2"/>
      <c r="BE878" s="2"/>
      <c r="BF878" s="2"/>
      <c r="BG878" s="2"/>
      <c r="BH878" s="2"/>
      <c r="BI878" s="2"/>
      <c r="BJ878" s="2"/>
      <c r="BK878" s="2"/>
      <c r="BL878" s="2"/>
      <c r="BM878" s="2"/>
      <c r="BN878" s="2"/>
      <c r="BO878" s="2"/>
      <c r="BP878" s="2"/>
      <c r="BQ878" s="2"/>
      <c r="BR878" s="2"/>
      <c r="BS878" s="2"/>
      <c r="BT878" s="2"/>
    </row>
    <row r="879" spans="1:72" ht="15.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2"/>
      <c r="AW879" s="2"/>
      <c r="AX879" s="2"/>
      <c r="AY879" s="2"/>
      <c r="AZ879" s="2"/>
      <c r="BA879" s="2"/>
      <c r="BB879" s="2"/>
      <c r="BC879" s="2"/>
      <c r="BD879" s="2"/>
      <c r="BE879" s="2"/>
      <c r="BF879" s="2"/>
      <c r="BG879" s="2"/>
      <c r="BH879" s="2"/>
      <c r="BI879" s="2"/>
      <c r="BJ879" s="2"/>
      <c r="BK879" s="2"/>
      <c r="BL879" s="2"/>
      <c r="BM879" s="2"/>
      <c r="BN879" s="2"/>
      <c r="BO879" s="2"/>
      <c r="BP879" s="2"/>
      <c r="BQ879" s="2"/>
      <c r="BR879" s="2"/>
      <c r="BS879" s="2"/>
      <c r="BT879" s="2"/>
    </row>
    <row r="880" spans="1:72" ht="15.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2"/>
      <c r="AW880" s="2"/>
      <c r="AX880" s="2"/>
      <c r="AY880" s="2"/>
      <c r="AZ880" s="2"/>
      <c r="BA880" s="2"/>
      <c r="BB880" s="2"/>
      <c r="BC880" s="2"/>
      <c r="BD880" s="2"/>
      <c r="BE880" s="2"/>
      <c r="BF880" s="2"/>
      <c r="BG880" s="2"/>
      <c r="BH880" s="2"/>
      <c r="BI880" s="2"/>
      <c r="BJ880" s="2"/>
      <c r="BK880" s="2"/>
      <c r="BL880" s="2"/>
      <c r="BM880" s="2"/>
      <c r="BN880" s="2"/>
      <c r="BO880" s="2"/>
      <c r="BP880" s="2"/>
      <c r="BQ880" s="2"/>
      <c r="BR880" s="2"/>
      <c r="BS880" s="2"/>
      <c r="BT880" s="2"/>
    </row>
    <row r="881" spans="1:72" ht="15.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2"/>
      <c r="AX881" s="2"/>
      <c r="AY881" s="2"/>
      <c r="AZ881" s="2"/>
      <c r="BA881" s="2"/>
      <c r="BB881" s="2"/>
      <c r="BC881" s="2"/>
      <c r="BD881" s="2"/>
      <c r="BE881" s="2"/>
      <c r="BF881" s="2"/>
      <c r="BG881" s="2"/>
      <c r="BH881" s="2"/>
      <c r="BI881" s="2"/>
      <c r="BJ881" s="2"/>
      <c r="BK881" s="2"/>
      <c r="BL881" s="2"/>
      <c r="BM881" s="2"/>
      <c r="BN881" s="2"/>
      <c r="BO881" s="2"/>
      <c r="BP881" s="2"/>
      <c r="BQ881" s="2"/>
      <c r="BR881" s="2"/>
      <c r="BS881" s="2"/>
      <c r="BT881" s="2"/>
    </row>
    <row r="882" spans="1:72" ht="15.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2"/>
      <c r="AX882" s="2"/>
      <c r="AY882" s="2"/>
      <c r="AZ882" s="2"/>
      <c r="BA882" s="2"/>
      <c r="BB882" s="2"/>
      <c r="BC882" s="2"/>
      <c r="BD882" s="2"/>
      <c r="BE882" s="2"/>
      <c r="BF882" s="2"/>
      <c r="BG882" s="2"/>
      <c r="BH882" s="2"/>
      <c r="BI882" s="2"/>
      <c r="BJ882" s="2"/>
      <c r="BK882" s="2"/>
      <c r="BL882" s="2"/>
      <c r="BM882" s="2"/>
      <c r="BN882" s="2"/>
      <c r="BO882" s="2"/>
      <c r="BP882" s="2"/>
      <c r="BQ882" s="2"/>
      <c r="BR882" s="2"/>
      <c r="BS882" s="2"/>
      <c r="BT882" s="2"/>
    </row>
    <row r="883" spans="1:72" ht="15.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c r="AZ883" s="2"/>
      <c r="BA883" s="2"/>
      <c r="BB883" s="2"/>
      <c r="BC883" s="2"/>
      <c r="BD883" s="2"/>
      <c r="BE883" s="2"/>
      <c r="BF883" s="2"/>
      <c r="BG883" s="2"/>
      <c r="BH883" s="2"/>
      <c r="BI883" s="2"/>
      <c r="BJ883" s="2"/>
      <c r="BK883" s="2"/>
      <c r="BL883" s="2"/>
      <c r="BM883" s="2"/>
      <c r="BN883" s="2"/>
      <c r="BO883" s="2"/>
      <c r="BP883" s="2"/>
      <c r="BQ883" s="2"/>
      <c r="BR883" s="2"/>
      <c r="BS883" s="2"/>
      <c r="BT883" s="2"/>
    </row>
    <row r="884" spans="1:72" ht="15.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c r="AZ884" s="2"/>
      <c r="BA884" s="2"/>
      <c r="BB884" s="2"/>
      <c r="BC884" s="2"/>
      <c r="BD884" s="2"/>
      <c r="BE884" s="2"/>
      <c r="BF884" s="2"/>
      <c r="BG884" s="2"/>
      <c r="BH884" s="2"/>
      <c r="BI884" s="2"/>
      <c r="BJ884" s="2"/>
      <c r="BK884" s="2"/>
      <c r="BL884" s="2"/>
      <c r="BM884" s="2"/>
      <c r="BN884" s="2"/>
      <c r="BO884" s="2"/>
      <c r="BP884" s="2"/>
      <c r="BQ884" s="2"/>
      <c r="BR884" s="2"/>
      <c r="BS884" s="2"/>
      <c r="BT884" s="2"/>
    </row>
    <row r="885" spans="1:72" ht="15.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c r="AZ885" s="2"/>
      <c r="BA885" s="2"/>
      <c r="BB885" s="2"/>
      <c r="BC885" s="2"/>
      <c r="BD885" s="2"/>
      <c r="BE885" s="2"/>
      <c r="BF885" s="2"/>
      <c r="BG885" s="2"/>
      <c r="BH885" s="2"/>
      <c r="BI885" s="2"/>
      <c r="BJ885" s="2"/>
      <c r="BK885" s="2"/>
      <c r="BL885" s="2"/>
      <c r="BM885" s="2"/>
      <c r="BN885" s="2"/>
      <c r="BO885" s="2"/>
      <c r="BP885" s="2"/>
      <c r="BQ885" s="2"/>
      <c r="BR885" s="2"/>
      <c r="BS885" s="2"/>
      <c r="BT885" s="2"/>
    </row>
    <row r="886" spans="1:72" ht="15.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c r="AZ886" s="2"/>
      <c r="BA886" s="2"/>
      <c r="BB886" s="2"/>
      <c r="BC886" s="2"/>
      <c r="BD886" s="2"/>
      <c r="BE886" s="2"/>
      <c r="BF886" s="2"/>
      <c r="BG886" s="2"/>
      <c r="BH886" s="2"/>
      <c r="BI886" s="2"/>
      <c r="BJ886" s="2"/>
      <c r="BK886" s="2"/>
      <c r="BL886" s="2"/>
      <c r="BM886" s="2"/>
      <c r="BN886" s="2"/>
      <c r="BO886" s="2"/>
      <c r="BP886" s="2"/>
      <c r="BQ886" s="2"/>
      <c r="BR886" s="2"/>
      <c r="BS886" s="2"/>
      <c r="BT886" s="2"/>
    </row>
    <row r="887" spans="1:72" ht="15.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c r="AZ887" s="2"/>
      <c r="BA887" s="2"/>
      <c r="BB887" s="2"/>
      <c r="BC887" s="2"/>
      <c r="BD887" s="2"/>
      <c r="BE887" s="2"/>
      <c r="BF887" s="2"/>
      <c r="BG887" s="2"/>
      <c r="BH887" s="2"/>
      <c r="BI887" s="2"/>
      <c r="BJ887" s="2"/>
      <c r="BK887" s="2"/>
      <c r="BL887" s="2"/>
      <c r="BM887" s="2"/>
      <c r="BN887" s="2"/>
      <c r="BO887" s="2"/>
      <c r="BP887" s="2"/>
      <c r="BQ887" s="2"/>
      <c r="BR887" s="2"/>
      <c r="BS887" s="2"/>
      <c r="BT887" s="2"/>
    </row>
    <row r="888" spans="1:72" ht="15.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c r="AZ888" s="2"/>
      <c r="BA888" s="2"/>
      <c r="BB888" s="2"/>
      <c r="BC888" s="2"/>
      <c r="BD888" s="2"/>
      <c r="BE888" s="2"/>
      <c r="BF888" s="2"/>
      <c r="BG888" s="2"/>
      <c r="BH888" s="2"/>
      <c r="BI888" s="2"/>
      <c r="BJ888" s="2"/>
      <c r="BK888" s="2"/>
      <c r="BL888" s="2"/>
      <c r="BM888" s="2"/>
      <c r="BN888" s="2"/>
      <c r="BO888" s="2"/>
      <c r="BP888" s="2"/>
      <c r="BQ888" s="2"/>
      <c r="BR888" s="2"/>
      <c r="BS888" s="2"/>
      <c r="BT888" s="2"/>
    </row>
    <row r="889" spans="1:72" ht="15.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2"/>
      <c r="AX889" s="2"/>
      <c r="AY889" s="2"/>
      <c r="AZ889" s="2"/>
      <c r="BA889" s="2"/>
      <c r="BB889" s="2"/>
      <c r="BC889" s="2"/>
      <c r="BD889" s="2"/>
      <c r="BE889" s="2"/>
      <c r="BF889" s="2"/>
      <c r="BG889" s="2"/>
      <c r="BH889" s="2"/>
      <c r="BI889" s="2"/>
      <c r="BJ889" s="2"/>
      <c r="BK889" s="2"/>
      <c r="BL889" s="2"/>
      <c r="BM889" s="2"/>
      <c r="BN889" s="2"/>
      <c r="BO889" s="2"/>
      <c r="BP889" s="2"/>
      <c r="BQ889" s="2"/>
      <c r="BR889" s="2"/>
      <c r="BS889" s="2"/>
      <c r="BT889" s="2"/>
    </row>
    <row r="890" spans="1:72" ht="15.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c r="AZ890" s="2"/>
      <c r="BA890" s="2"/>
      <c r="BB890" s="2"/>
      <c r="BC890" s="2"/>
      <c r="BD890" s="2"/>
      <c r="BE890" s="2"/>
      <c r="BF890" s="2"/>
      <c r="BG890" s="2"/>
      <c r="BH890" s="2"/>
      <c r="BI890" s="2"/>
      <c r="BJ890" s="2"/>
      <c r="BK890" s="2"/>
      <c r="BL890" s="2"/>
      <c r="BM890" s="2"/>
      <c r="BN890" s="2"/>
      <c r="BO890" s="2"/>
      <c r="BP890" s="2"/>
      <c r="BQ890" s="2"/>
      <c r="BR890" s="2"/>
      <c r="BS890" s="2"/>
      <c r="BT890" s="2"/>
    </row>
    <row r="891" spans="1:72" ht="15.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c r="AZ891" s="2"/>
      <c r="BA891" s="2"/>
      <c r="BB891" s="2"/>
      <c r="BC891" s="2"/>
      <c r="BD891" s="2"/>
      <c r="BE891" s="2"/>
      <c r="BF891" s="2"/>
      <c r="BG891" s="2"/>
      <c r="BH891" s="2"/>
      <c r="BI891" s="2"/>
      <c r="BJ891" s="2"/>
      <c r="BK891" s="2"/>
      <c r="BL891" s="2"/>
      <c r="BM891" s="2"/>
      <c r="BN891" s="2"/>
      <c r="BO891" s="2"/>
      <c r="BP891" s="2"/>
      <c r="BQ891" s="2"/>
      <c r="BR891" s="2"/>
      <c r="BS891" s="2"/>
      <c r="BT891" s="2"/>
    </row>
    <row r="892" spans="1:72" ht="15.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2"/>
      <c r="AX892" s="2"/>
      <c r="AY892" s="2"/>
      <c r="AZ892" s="2"/>
      <c r="BA892" s="2"/>
      <c r="BB892" s="2"/>
      <c r="BC892" s="2"/>
      <c r="BD892" s="2"/>
      <c r="BE892" s="2"/>
      <c r="BF892" s="2"/>
      <c r="BG892" s="2"/>
      <c r="BH892" s="2"/>
      <c r="BI892" s="2"/>
      <c r="BJ892" s="2"/>
      <c r="BK892" s="2"/>
      <c r="BL892" s="2"/>
      <c r="BM892" s="2"/>
      <c r="BN892" s="2"/>
      <c r="BO892" s="2"/>
      <c r="BP892" s="2"/>
      <c r="BQ892" s="2"/>
      <c r="BR892" s="2"/>
      <c r="BS892" s="2"/>
      <c r="BT892" s="2"/>
    </row>
    <row r="893" spans="1:72" ht="15.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2"/>
      <c r="AW893" s="2"/>
      <c r="AX893" s="2"/>
      <c r="AY893" s="2"/>
      <c r="AZ893" s="2"/>
      <c r="BA893" s="2"/>
      <c r="BB893" s="2"/>
      <c r="BC893" s="2"/>
      <c r="BD893" s="2"/>
      <c r="BE893" s="2"/>
      <c r="BF893" s="2"/>
      <c r="BG893" s="2"/>
      <c r="BH893" s="2"/>
      <c r="BI893" s="2"/>
      <c r="BJ893" s="2"/>
      <c r="BK893" s="2"/>
      <c r="BL893" s="2"/>
      <c r="BM893" s="2"/>
      <c r="BN893" s="2"/>
      <c r="BO893" s="2"/>
      <c r="BP893" s="2"/>
      <c r="BQ893" s="2"/>
      <c r="BR893" s="2"/>
      <c r="BS893" s="2"/>
      <c r="BT893" s="2"/>
    </row>
    <row r="894" spans="1:72" ht="15.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c r="AU894" s="2"/>
      <c r="AV894" s="2"/>
      <c r="AW894" s="2"/>
      <c r="AX894" s="2"/>
      <c r="AY894" s="2"/>
      <c r="AZ894" s="2"/>
      <c r="BA894" s="2"/>
      <c r="BB894" s="2"/>
      <c r="BC894" s="2"/>
      <c r="BD894" s="2"/>
      <c r="BE894" s="2"/>
      <c r="BF894" s="2"/>
      <c r="BG894" s="2"/>
      <c r="BH894" s="2"/>
      <c r="BI894" s="2"/>
      <c r="BJ894" s="2"/>
      <c r="BK894" s="2"/>
      <c r="BL894" s="2"/>
      <c r="BM894" s="2"/>
      <c r="BN894" s="2"/>
      <c r="BO894" s="2"/>
      <c r="BP894" s="2"/>
      <c r="BQ894" s="2"/>
      <c r="BR894" s="2"/>
      <c r="BS894" s="2"/>
      <c r="BT894" s="2"/>
    </row>
    <row r="895" spans="1:72" ht="15.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c r="AU895" s="2"/>
      <c r="AV895" s="2"/>
      <c r="AW895" s="2"/>
      <c r="AX895" s="2"/>
      <c r="AY895" s="2"/>
      <c r="AZ895" s="2"/>
      <c r="BA895" s="2"/>
      <c r="BB895" s="2"/>
      <c r="BC895" s="2"/>
      <c r="BD895" s="2"/>
      <c r="BE895" s="2"/>
      <c r="BF895" s="2"/>
      <c r="BG895" s="2"/>
      <c r="BH895" s="2"/>
      <c r="BI895" s="2"/>
      <c r="BJ895" s="2"/>
      <c r="BK895" s="2"/>
      <c r="BL895" s="2"/>
      <c r="BM895" s="2"/>
      <c r="BN895" s="2"/>
      <c r="BO895" s="2"/>
      <c r="BP895" s="2"/>
      <c r="BQ895" s="2"/>
      <c r="BR895" s="2"/>
      <c r="BS895" s="2"/>
      <c r="BT895" s="2"/>
    </row>
    <row r="896" spans="1:72" ht="15.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c r="AV896" s="2"/>
      <c r="AW896" s="2"/>
      <c r="AX896" s="2"/>
      <c r="AY896" s="2"/>
      <c r="AZ896" s="2"/>
      <c r="BA896" s="2"/>
      <c r="BB896" s="2"/>
      <c r="BC896" s="2"/>
      <c r="BD896" s="2"/>
      <c r="BE896" s="2"/>
      <c r="BF896" s="2"/>
      <c r="BG896" s="2"/>
      <c r="BH896" s="2"/>
      <c r="BI896" s="2"/>
      <c r="BJ896" s="2"/>
      <c r="BK896" s="2"/>
      <c r="BL896" s="2"/>
      <c r="BM896" s="2"/>
      <c r="BN896" s="2"/>
      <c r="BO896" s="2"/>
      <c r="BP896" s="2"/>
      <c r="BQ896" s="2"/>
      <c r="BR896" s="2"/>
      <c r="BS896" s="2"/>
      <c r="BT896" s="2"/>
    </row>
    <row r="897" spans="1:72" ht="15.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c r="AU897" s="2"/>
      <c r="AV897" s="2"/>
      <c r="AW897" s="2"/>
      <c r="AX897" s="2"/>
      <c r="AY897" s="2"/>
      <c r="AZ897" s="2"/>
      <c r="BA897" s="2"/>
      <c r="BB897" s="2"/>
      <c r="BC897" s="2"/>
      <c r="BD897" s="2"/>
      <c r="BE897" s="2"/>
      <c r="BF897" s="2"/>
      <c r="BG897" s="2"/>
      <c r="BH897" s="2"/>
      <c r="BI897" s="2"/>
      <c r="BJ897" s="2"/>
      <c r="BK897" s="2"/>
      <c r="BL897" s="2"/>
      <c r="BM897" s="2"/>
      <c r="BN897" s="2"/>
      <c r="BO897" s="2"/>
      <c r="BP897" s="2"/>
      <c r="BQ897" s="2"/>
      <c r="BR897" s="2"/>
      <c r="BS897" s="2"/>
      <c r="BT897" s="2"/>
    </row>
    <row r="898" spans="1:72" ht="15.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c r="AU898" s="2"/>
      <c r="AV898" s="2"/>
      <c r="AW898" s="2"/>
      <c r="AX898" s="2"/>
      <c r="AY898" s="2"/>
      <c r="AZ898" s="2"/>
      <c r="BA898" s="2"/>
      <c r="BB898" s="2"/>
      <c r="BC898" s="2"/>
      <c r="BD898" s="2"/>
      <c r="BE898" s="2"/>
      <c r="BF898" s="2"/>
      <c r="BG898" s="2"/>
      <c r="BH898" s="2"/>
      <c r="BI898" s="2"/>
      <c r="BJ898" s="2"/>
      <c r="BK898" s="2"/>
      <c r="BL898" s="2"/>
      <c r="BM898" s="2"/>
      <c r="BN898" s="2"/>
      <c r="BO898" s="2"/>
      <c r="BP898" s="2"/>
      <c r="BQ898" s="2"/>
      <c r="BR898" s="2"/>
      <c r="BS898" s="2"/>
      <c r="BT898" s="2"/>
    </row>
    <row r="899" spans="1:72" ht="15.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c r="AS899" s="2"/>
      <c r="AT899" s="2"/>
      <c r="AU899" s="2"/>
      <c r="AV899" s="2"/>
      <c r="AW899" s="2"/>
      <c r="AX899" s="2"/>
      <c r="AY899" s="2"/>
      <c r="AZ899" s="2"/>
      <c r="BA899" s="2"/>
      <c r="BB899" s="2"/>
      <c r="BC899" s="2"/>
      <c r="BD899" s="2"/>
      <c r="BE899" s="2"/>
      <c r="BF899" s="2"/>
      <c r="BG899" s="2"/>
      <c r="BH899" s="2"/>
      <c r="BI899" s="2"/>
      <c r="BJ899" s="2"/>
      <c r="BK899" s="2"/>
      <c r="BL899" s="2"/>
      <c r="BM899" s="2"/>
      <c r="BN899" s="2"/>
      <c r="BO899" s="2"/>
      <c r="BP899" s="2"/>
      <c r="BQ899" s="2"/>
      <c r="BR899" s="2"/>
      <c r="BS899" s="2"/>
      <c r="BT899" s="2"/>
    </row>
    <row r="900" spans="1:72" ht="15.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2"/>
      <c r="AW900" s="2"/>
      <c r="AX900" s="2"/>
      <c r="AY900" s="2"/>
      <c r="AZ900" s="2"/>
      <c r="BA900" s="2"/>
      <c r="BB900" s="2"/>
      <c r="BC900" s="2"/>
      <c r="BD900" s="2"/>
      <c r="BE900" s="2"/>
      <c r="BF900" s="2"/>
      <c r="BG900" s="2"/>
      <c r="BH900" s="2"/>
      <c r="BI900" s="2"/>
      <c r="BJ900" s="2"/>
      <c r="BK900" s="2"/>
      <c r="BL900" s="2"/>
      <c r="BM900" s="2"/>
      <c r="BN900" s="2"/>
      <c r="BO900" s="2"/>
      <c r="BP900" s="2"/>
      <c r="BQ900" s="2"/>
      <c r="BR900" s="2"/>
      <c r="BS900" s="2"/>
      <c r="BT900" s="2"/>
    </row>
    <row r="901" spans="1:72" ht="15.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c r="AU901" s="2"/>
      <c r="AV901" s="2"/>
      <c r="AW901" s="2"/>
      <c r="AX901" s="2"/>
      <c r="AY901" s="2"/>
      <c r="AZ901" s="2"/>
      <c r="BA901" s="2"/>
      <c r="BB901" s="2"/>
      <c r="BC901" s="2"/>
      <c r="BD901" s="2"/>
      <c r="BE901" s="2"/>
      <c r="BF901" s="2"/>
      <c r="BG901" s="2"/>
      <c r="BH901" s="2"/>
      <c r="BI901" s="2"/>
      <c r="BJ901" s="2"/>
      <c r="BK901" s="2"/>
      <c r="BL901" s="2"/>
      <c r="BM901" s="2"/>
      <c r="BN901" s="2"/>
      <c r="BO901" s="2"/>
      <c r="BP901" s="2"/>
      <c r="BQ901" s="2"/>
      <c r="BR901" s="2"/>
      <c r="BS901" s="2"/>
      <c r="BT901" s="2"/>
    </row>
    <row r="902" spans="1:72" ht="15.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c r="AS902" s="2"/>
      <c r="AT902" s="2"/>
      <c r="AU902" s="2"/>
      <c r="AV902" s="2"/>
      <c r="AW902" s="2"/>
      <c r="AX902" s="2"/>
      <c r="AY902" s="2"/>
      <c r="AZ902" s="2"/>
      <c r="BA902" s="2"/>
      <c r="BB902" s="2"/>
      <c r="BC902" s="2"/>
      <c r="BD902" s="2"/>
      <c r="BE902" s="2"/>
      <c r="BF902" s="2"/>
      <c r="BG902" s="2"/>
      <c r="BH902" s="2"/>
      <c r="BI902" s="2"/>
      <c r="BJ902" s="2"/>
      <c r="BK902" s="2"/>
      <c r="BL902" s="2"/>
      <c r="BM902" s="2"/>
      <c r="BN902" s="2"/>
      <c r="BO902" s="2"/>
      <c r="BP902" s="2"/>
      <c r="BQ902" s="2"/>
      <c r="BR902" s="2"/>
      <c r="BS902" s="2"/>
      <c r="BT902" s="2"/>
    </row>
    <row r="903" spans="1:72" ht="15.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c r="AS903" s="2"/>
      <c r="AT903" s="2"/>
      <c r="AU903" s="2"/>
      <c r="AV903" s="2"/>
      <c r="AW903" s="2"/>
      <c r="AX903" s="2"/>
      <c r="AY903" s="2"/>
      <c r="AZ903" s="2"/>
      <c r="BA903" s="2"/>
      <c r="BB903" s="2"/>
      <c r="BC903" s="2"/>
      <c r="BD903" s="2"/>
      <c r="BE903" s="2"/>
      <c r="BF903" s="2"/>
      <c r="BG903" s="2"/>
      <c r="BH903" s="2"/>
      <c r="BI903" s="2"/>
      <c r="BJ903" s="2"/>
      <c r="BK903" s="2"/>
      <c r="BL903" s="2"/>
      <c r="BM903" s="2"/>
      <c r="BN903" s="2"/>
      <c r="BO903" s="2"/>
      <c r="BP903" s="2"/>
      <c r="BQ903" s="2"/>
      <c r="BR903" s="2"/>
      <c r="BS903" s="2"/>
      <c r="BT903" s="2"/>
    </row>
    <row r="904" spans="1:72" ht="15.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c r="AR904" s="2"/>
      <c r="AS904" s="2"/>
      <c r="AT904" s="2"/>
      <c r="AU904" s="2"/>
      <c r="AV904" s="2"/>
      <c r="AW904" s="2"/>
      <c r="AX904" s="2"/>
      <c r="AY904" s="2"/>
      <c r="AZ904" s="2"/>
      <c r="BA904" s="2"/>
      <c r="BB904" s="2"/>
      <c r="BC904" s="2"/>
      <c r="BD904" s="2"/>
      <c r="BE904" s="2"/>
      <c r="BF904" s="2"/>
      <c r="BG904" s="2"/>
      <c r="BH904" s="2"/>
      <c r="BI904" s="2"/>
      <c r="BJ904" s="2"/>
      <c r="BK904" s="2"/>
      <c r="BL904" s="2"/>
      <c r="BM904" s="2"/>
      <c r="BN904" s="2"/>
      <c r="BO904" s="2"/>
      <c r="BP904" s="2"/>
      <c r="BQ904" s="2"/>
      <c r="BR904" s="2"/>
      <c r="BS904" s="2"/>
      <c r="BT904" s="2"/>
    </row>
    <row r="905" spans="1:72" ht="15.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c r="AR905" s="2"/>
      <c r="AS905" s="2"/>
      <c r="AT905" s="2"/>
      <c r="AU905" s="2"/>
      <c r="AV905" s="2"/>
      <c r="AW905" s="2"/>
      <c r="AX905" s="2"/>
      <c r="AY905" s="2"/>
      <c r="AZ905" s="2"/>
      <c r="BA905" s="2"/>
      <c r="BB905" s="2"/>
      <c r="BC905" s="2"/>
      <c r="BD905" s="2"/>
      <c r="BE905" s="2"/>
      <c r="BF905" s="2"/>
      <c r="BG905" s="2"/>
      <c r="BH905" s="2"/>
      <c r="BI905" s="2"/>
      <c r="BJ905" s="2"/>
      <c r="BK905" s="2"/>
      <c r="BL905" s="2"/>
      <c r="BM905" s="2"/>
      <c r="BN905" s="2"/>
      <c r="BO905" s="2"/>
      <c r="BP905" s="2"/>
      <c r="BQ905" s="2"/>
      <c r="BR905" s="2"/>
      <c r="BS905" s="2"/>
      <c r="BT905" s="2"/>
    </row>
    <row r="906" spans="1:72" ht="15.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c r="AR906" s="2"/>
      <c r="AS906" s="2"/>
      <c r="AT906" s="2"/>
      <c r="AU906" s="2"/>
      <c r="AV906" s="2"/>
      <c r="AW906" s="2"/>
      <c r="AX906" s="2"/>
      <c r="AY906" s="2"/>
      <c r="AZ906" s="2"/>
      <c r="BA906" s="2"/>
      <c r="BB906" s="2"/>
      <c r="BC906" s="2"/>
      <c r="BD906" s="2"/>
      <c r="BE906" s="2"/>
      <c r="BF906" s="2"/>
      <c r="BG906" s="2"/>
      <c r="BH906" s="2"/>
      <c r="BI906" s="2"/>
      <c r="BJ906" s="2"/>
      <c r="BK906" s="2"/>
      <c r="BL906" s="2"/>
      <c r="BM906" s="2"/>
      <c r="BN906" s="2"/>
      <c r="BO906" s="2"/>
      <c r="BP906" s="2"/>
      <c r="BQ906" s="2"/>
      <c r="BR906" s="2"/>
      <c r="BS906" s="2"/>
      <c r="BT906" s="2"/>
    </row>
    <row r="907" spans="1:72" ht="15.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c r="AS907" s="2"/>
      <c r="AT907" s="2"/>
      <c r="AU907" s="2"/>
      <c r="AV907" s="2"/>
      <c r="AW907" s="2"/>
      <c r="AX907" s="2"/>
      <c r="AY907" s="2"/>
      <c r="AZ907" s="2"/>
      <c r="BA907" s="2"/>
      <c r="BB907" s="2"/>
      <c r="BC907" s="2"/>
      <c r="BD907" s="2"/>
      <c r="BE907" s="2"/>
      <c r="BF907" s="2"/>
      <c r="BG907" s="2"/>
      <c r="BH907" s="2"/>
      <c r="BI907" s="2"/>
      <c r="BJ907" s="2"/>
      <c r="BK907" s="2"/>
      <c r="BL907" s="2"/>
      <c r="BM907" s="2"/>
      <c r="BN907" s="2"/>
      <c r="BO907" s="2"/>
      <c r="BP907" s="2"/>
      <c r="BQ907" s="2"/>
      <c r="BR907" s="2"/>
      <c r="BS907" s="2"/>
      <c r="BT907" s="2"/>
    </row>
    <row r="908" spans="1:72" ht="15.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c r="AR908" s="2"/>
      <c r="AS908" s="2"/>
      <c r="AT908" s="2"/>
      <c r="AU908" s="2"/>
      <c r="AV908" s="2"/>
      <c r="AW908" s="2"/>
      <c r="AX908" s="2"/>
      <c r="AY908" s="2"/>
      <c r="AZ908" s="2"/>
      <c r="BA908" s="2"/>
      <c r="BB908" s="2"/>
      <c r="BC908" s="2"/>
      <c r="BD908" s="2"/>
      <c r="BE908" s="2"/>
      <c r="BF908" s="2"/>
      <c r="BG908" s="2"/>
      <c r="BH908" s="2"/>
      <c r="BI908" s="2"/>
      <c r="BJ908" s="2"/>
      <c r="BK908" s="2"/>
      <c r="BL908" s="2"/>
      <c r="BM908" s="2"/>
      <c r="BN908" s="2"/>
      <c r="BO908" s="2"/>
      <c r="BP908" s="2"/>
      <c r="BQ908" s="2"/>
      <c r="BR908" s="2"/>
      <c r="BS908" s="2"/>
      <c r="BT908" s="2"/>
    </row>
    <row r="909" spans="1:72" ht="15.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c r="AS909" s="2"/>
      <c r="AT909" s="2"/>
      <c r="AU909" s="2"/>
      <c r="AV909" s="2"/>
      <c r="AW909" s="2"/>
      <c r="AX909" s="2"/>
      <c r="AY909" s="2"/>
      <c r="AZ909" s="2"/>
      <c r="BA909" s="2"/>
      <c r="BB909" s="2"/>
      <c r="BC909" s="2"/>
      <c r="BD909" s="2"/>
      <c r="BE909" s="2"/>
      <c r="BF909" s="2"/>
      <c r="BG909" s="2"/>
      <c r="BH909" s="2"/>
      <c r="BI909" s="2"/>
      <c r="BJ909" s="2"/>
      <c r="BK909" s="2"/>
      <c r="BL909" s="2"/>
      <c r="BM909" s="2"/>
      <c r="BN909" s="2"/>
      <c r="BO909" s="2"/>
      <c r="BP909" s="2"/>
      <c r="BQ909" s="2"/>
      <c r="BR909" s="2"/>
      <c r="BS909" s="2"/>
      <c r="BT909" s="2"/>
    </row>
    <row r="910" spans="1:72" ht="15.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c r="AU910" s="2"/>
      <c r="AV910" s="2"/>
      <c r="AW910" s="2"/>
      <c r="AX910" s="2"/>
      <c r="AY910" s="2"/>
      <c r="AZ910" s="2"/>
      <c r="BA910" s="2"/>
      <c r="BB910" s="2"/>
      <c r="BC910" s="2"/>
      <c r="BD910" s="2"/>
      <c r="BE910" s="2"/>
      <c r="BF910" s="2"/>
      <c r="BG910" s="2"/>
      <c r="BH910" s="2"/>
      <c r="BI910" s="2"/>
      <c r="BJ910" s="2"/>
      <c r="BK910" s="2"/>
      <c r="BL910" s="2"/>
      <c r="BM910" s="2"/>
      <c r="BN910" s="2"/>
      <c r="BO910" s="2"/>
      <c r="BP910" s="2"/>
      <c r="BQ910" s="2"/>
      <c r="BR910" s="2"/>
      <c r="BS910" s="2"/>
      <c r="BT910" s="2"/>
    </row>
    <row r="911" spans="1:72" ht="15.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c r="AS911" s="2"/>
      <c r="AT911" s="2"/>
      <c r="AU911" s="2"/>
      <c r="AV911" s="2"/>
      <c r="AW911" s="2"/>
      <c r="AX911" s="2"/>
      <c r="AY911" s="2"/>
      <c r="AZ911" s="2"/>
      <c r="BA911" s="2"/>
      <c r="BB911" s="2"/>
      <c r="BC911" s="2"/>
      <c r="BD911" s="2"/>
      <c r="BE911" s="2"/>
      <c r="BF911" s="2"/>
      <c r="BG911" s="2"/>
      <c r="BH911" s="2"/>
      <c r="BI911" s="2"/>
      <c r="BJ911" s="2"/>
      <c r="BK911" s="2"/>
      <c r="BL911" s="2"/>
      <c r="BM911" s="2"/>
      <c r="BN911" s="2"/>
      <c r="BO911" s="2"/>
      <c r="BP911" s="2"/>
      <c r="BQ911" s="2"/>
      <c r="BR911" s="2"/>
      <c r="BS911" s="2"/>
      <c r="BT911" s="2"/>
    </row>
    <row r="912" spans="1:72" ht="15.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c r="AS912" s="2"/>
      <c r="AT912" s="2"/>
      <c r="AU912" s="2"/>
      <c r="AV912" s="2"/>
      <c r="AW912" s="2"/>
      <c r="AX912" s="2"/>
      <c r="AY912" s="2"/>
      <c r="AZ912" s="2"/>
      <c r="BA912" s="2"/>
      <c r="BB912" s="2"/>
      <c r="BC912" s="2"/>
      <c r="BD912" s="2"/>
      <c r="BE912" s="2"/>
      <c r="BF912" s="2"/>
      <c r="BG912" s="2"/>
      <c r="BH912" s="2"/>
      <c r="BI912" s="2"/>
      <c r="BJ912" s="2"/>
      <c r="BK912" s="2"/>
      <c r="BL912" s="2"/>
      <c r="BM912" s="2"/>
      <c r="BN912" s="2"/>
      <c r="BO912" s="2"/>
      <c r="BP912" s="2"/>
      <c r="BQ912" s="2"/>
      <c r="BR912" s="2"/>
      <c r="BS912" s="2"/>
      <c r="BT912" s="2"/>
    </row>
    <row r="913" spans="1:72" ht="15.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c r="AS913" s="2"/>
      <c r="AT913" s="2"/>
      <c r="AU913" s="2"/>
      <c r="AV913" s="2"/>
      <c r="AW913" s="2"/>
      <c r="AX913" s="2"/>
      <c r="AY913" s="2"/>
      <c r="AZ913" s="2"/>
      <c r="BA913" s="2"/>
      <c r="BB913" s="2"/>
      <c r="BC913" s="2"/>
      <c r="BD913" s="2"/>
      <c r="BE913" s="2"/>
      <c r="BF913" s="2"/>
      <c r="BG913" s="2"/>
      <c r="BH913" s="2"/>
      <c r="BI913" s="2"/>
      <c r="BJ913" s="2"/>
      <c r="BK913" s="2"/>
      <c r="BL913" s="2"/>
      <c r="BM913" s="2"/>
      <c r="BN913" s="2"/>
      <c r="BO913" s="2"/>
      <c r="BP913" s="2"/>
      <c r="BQ913" s="2"/>
      <c r="BR913" s="2"/>
      <c r="BS913" s="2"/>
      <c r="BT913" s="2"/>
    </row>
    <row r="914" spans="1:72" ht="15.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c r="AS914" s="2"/>
      <c r="AT914" s="2"/>
      <c r="AU914" s="2"/>
      <c r="AV914" s="2"/>
      <c r="AW914" s="2"/>
      <c r="AX914" s="2"/>
      <c r="AY914" s="2"/>
      <c r="AZ914" s="2"/>
      <c r="BA914" s="2"/>
      <c r="BB914" s="2"/>
      <c r="BC914" s="2"/>
      <c r="BD914" s="2"/>
      <c r="BE914" s="2"/>
      <c r="BF914" s="2"/>
      <c r="BG914" s="2"/>
      <c r="BH914" s="2"/>
      <c r="BI914" s="2"/>
      <c r="BJ914" s="2"/>
      <c r="BK914" s="2"/>
      <c r="BL914" s="2"/>
      <c r="BM914" s="2"/>
      <c r="BN914" s="2"/>
      <c r="BO914" s="2"/>
      <c r="BP914" s="2"/>
      <c r="BQ914" s="2"/>
      <c r="BR914" s="2"/>
      <c r="BS914" s="2"/>
      <c r="BT914" s="2"/>
    </row>
    <row r="915" spans="1:72" ht="15.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c r="AR915" s="2"/>
      <c r="AS915" s="2"/>
      <c r="AT915" s="2"/>
      <c r="AU915" s="2"/>
      <c r="AV915" s="2"/>
      <c r="AW915" s="2"/>
      <c r="AX915" s="2"/>
      <c r="AY915" s="2"/>
      <c r="AZ915" s="2"/>
      <c r="BA915" s="2"/>
      <c r="BB915" s="2"/>
      <c r="BC915" s="2"/>
      <c r="BD915" s="2"/>
      <c r="BE915" s="2"/>
      <c r="BF915" s="2"/>
      <c r="BG915" s="2"/>
      <c r="BH915" s="2"/>
      <c r="BI915" s="2"/>
      <c r="BJ915" s="2"/>
      <c r="BK915" s="2"/>
      <c r="BL915" s="2"/>
      <c r="BM915" s="2"/>
      <c r="BN915" s="2"/>
      <c r="BO915" s="2"/>
      <c r="BP915" s="2"/>
      <c r="BQ915" s="2"/>
      <c r="BR915" s="2"/>
      <c r="BS915" s="2"/>
      <c r="BT915" s="2"/>
    </row>
    <row r="916" spans="1:72" ht="15.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c r="AR916" s="2"/>
      <c r="AS916" s="2"/>
      <c r="AT916" s="2"/>
      <c r="AU916" s="2"/>
      <c r="AV916" s="2"/>
      <c r="AW916" s="2"/>
      <c r="AX916" s="2"/>
      <c r="AY916" s="2"/>
      <c r="AZ916" s="2"/>
      <c r="BA916" s="2"/>
      <c r="BB916" s="2"/>
      <c r="BC916" s="2"/>
      <c r="BD916" s="2"/>
      <c r="BE916" s="2"/>
      <c r="BF916" s="2"/>
      <c r="BG916" s="2"/>
      <c r="BH916" s="2"/>
      <c r="BI916" s="2"/>
      <c r="BJ916" s="2"/>
      <c r="BK916" s="2"/>
      <c r="BL916" s="2"/>
      <c r="BM916" s="2"/>
      <c r="BN916" s="2"/>
      <c r="BO916" s="2"/>
      <c r="BP916" s="2"/>
      <c r="BQ916" s="2"/>
      <c r="BR916" s="2"/>
      <c r="BS916" s="2"/>
      <c r="BT916" s="2"/>
    </row>
    <row r="917" spans="1:72" ht="15.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c r="AR917" s="2"/>
      <c r="AS917" s="2"/>
      <c r="AT917" s="2"/>
      <c r="AU917" s="2"/>
      <c r="AV917" s="2"/>
      <c r="AW917" s="2"/>
      <c r="AX917" s="2"/>
      <c r="AY917" s="2"/>
      <c r="AZ917" s="2"/>
      <c r="BA917" s="2"/>
      <c r="BB917" s="2"/>
      <c r="BC917" s="2"/>
      <c r="BD917" s="2"/>
      <c r="BE917" s="2"/>
      <c r="BF917" s="2"/>
      <c r="BG917" s="2"/>
      <c r="BH917" s="2"/>
      <c r="BI917" s="2"/>
      <c r="BJ917" s="2"/>
      <c r="BK917" s="2"/>
      <c r="BL917" s="2"/>
      <c r="BM917" s="2"/>
      <c r="BN917" s="2"/>
      <c r="BO917" s="2"/>
      <c r="BP917" s="2"/>
      <c r="BQ917" s="2"/>
      <c r="BR917" s="2"/>
      <c r="BS917" s="2"/>
      <c r="BT917" s="2"/>
    </row>
    <row r="918" spans="1:72" ht="15.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c r="AR918" s="2"/>
      <c r="AS918" s="2"/>
      <c r="AT918" s="2"/>
      <c r="AU918" s="2"/>
      <c r="AV918" s="2"/>
      <c r="AW918" s="2"/>
      <c r="AX918" s="2"/>
      <c r="AY918" s="2"/>
      <c r="AZ918" s="2"/>
      <c r="BA918" s="2"/>
      <c r="BB918" s="2"/>
      <c r="BC918" s="2"/>
      <c r="BD918" s="2"/>
      <c r="BE918" s="2"/>
      <c r="BF918" s="2"/>
      <c r="BG918" s="2"/>
      <c r="BH918" s="2"/>
      <c r="BI918" s="2"/>
      <c r="BJ918" s="2"/>
      <c r="BK918" s="2"/>
      <c r="BL918" s="2"/>
      <c r="BM918" s="2"/>
      <c r="BN918" s="2"/>
      <c r="BO918" s="2"/>
      <c r="BP918" s="2"/>
      <c r="BQ918" s="2"/>
      <c r="BR918" s="2"/>
      <c r="BS918" s="2"/>
      <c r="BT918" s="2"/>
    </row>
    <row r="919" spans="1:72" ht="15.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c r="AS919" s="2"/>
      <c r="AT919" s="2"/>
      <c r="AU919" s="2"/>
      <c r="AV919" s="2"/>
      <c r="AW919" s="2"/>
      <c r="AX919" s="2"/>
      <c r="AY919" s="2"/>
      <c r="AZ919" s="2"/>
      <c r="BA919" s="2"/>
      <c r="BB919" s="2"/>
      <c r="BC919" s="2"/>
      <c r="BD919" s="2"/>
      <c r="BE919" s="2"/>
      <c r="BF919" s="2"/>
      <c r="BG919" s="2"/>
      <c r="BH919" s="2"/>
      <c r="BI919" s="2"/>
      <c r="BJ919" s="2"/>
      <c r="BK919" s="2"/>
      <c r="BL919" s="2"/>
      <c r="BM919" s="2"/>
      <c r="BN919" s="2"/>
      <c r="BO919" s="2"/>
      <c r="BP919" s="2"/>
      <c r="BQ919" s="2"/>
      <c r="BR919" s="2"/>
      <c r="BS919" s="2"/>
      <c r="BT919" s="2"/>
    </row>
    <row r="920" spans="1:72" ht="15.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c r="AR920" s="2"/>
      <c r="AS920" s="2"/>
      <c r="AT920" s="2"/>
      <c r="AU920" s="2"/>
      <c r="AV920" s="2"/>
      <c r="AW920" s="2"/>
      <c r="AX920" s="2"/>
      <c r="AY920" s="2"/>
      <c r="AZ920" s="2"/>
      <c r="BA920" s="2"/>
      <c r="BB920" s="2"/>
      <c r="BC920" s="2"/>
      <c r="BD920" s="2"/>
      <c r="BE920" s="2"/>
      <c r="BF920" s="2"/>
      <c r="BG920" s="2"/>
      <c r="BH920" s="2"/>
      <c r="BI920" s="2"/>
      <c r="BJ920" s="2"/>
      <c r="BK920" s="2"/>
      <c r="BL920" s="2"/>
      <c r="BM920" s="2"/>
      <c r="BN920" s="2"/>
      <c r="BO920" s="2"/>
      <c r="BP920" s="2"/>
      <c r="BQ920" s="2"/>
      <c r="BR920" s="2"/>
      <c r="BS920" s="2"/>
      <c r="BT920" s="2"/>
    </row>
    <row r="921" spans="1:72" ht="15.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c r="AR921" s="2"/>
      <c r="AS921" s="2"/>
      <c r="AT921" s="2"/>
      <c r="AU921" s="2"/>
      <c r="AV921" s="2"/>
      <c r="AW921" s="2"/>
      <c r="AX921" s="2"/>
      <c r="AY921" s="2"/>
      <c r="AZ921" s="2"/>
      <c r="BA921" s="2"/>
      <c r="BB921" s="2"/>
      <c r="BC921" s="2"/>
      <c r="BD921" s="2"/>
      <c r="BE921" s="2"/>
      <c r="BF921" s="2"/>
      <c r="BG921" s="2"/>
      <c r="BH921" s="2"/>
      <c r="BI921" s="2"/>
      <c r="BJ921" s="2"/>
      <c r="BK921" s="2"/>
      <c r="BL921" s="2"/>
      <c r="BM921" s="2"/>
      <c r="BN921" s="2"/>
      <c r="BO921" s="2"/>
      <c r="BP921" s="2"/>
      <c r="BQ921" s="2"/>
      <c r="BR921" s="2"/>
      <c r="BS921" s="2"/>
      <c r="BT921" s="2"/>
    </row>
    <row r="922" spans="1:72" ht="15.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c r="AS922" s="2"/>
      <c r="AT922" s="2"/>
      <c r="AU922" s="2"/>
      <c r="AV922" s="2"/>
      <c r="AW922" s="2"/>
      <c r="AX922" s="2"/>
      <c r="AY922" s="2"/>
      <c r="AZ922" s="2"/>
      <c r="BA922" s="2"/>
      <c r="BB922" s="2"/>
      <c r="BC922" s="2"/>
      <c r="BD922" s="2"/>
      <c r="BE922" s="2"/>
      <c r="BF922" s="2"/>
      <c r="BG922" s="2"/>
      <c r="BH922" s="2"/>
      <c r="BI922" s="2"/>
      <c r="BJ922" s="2"/>
      <c r="BK922" s="2"/>
      <c r="BL922" s="2"/>
      <c r="BM922" s="2"/>
      <c r="BN922" s="2"/>
      <c r="BO922" s="2"/>
      <c r="BP922" s="2"/>
      <c r="BQ922" s="2"/>
      <c r="BR922" s="2"/>
      <c r="BS922" s="2"/>
      <c r="BT922" s="2"/>
    </row>
    <row r="923" spans="1:72" ht="15.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c r="AS923" s="2"/>
      <c r="AT923" s="2"/>
      <c r="AU923" s="2"/>
      <c r="AV923" s="2"/>
      <c r="AW923" s="2"/>
      <c r="AX923" s="2"/>
      <c r="AY923" s="2"/>
      <c r="AZ923" s="2"/>
      <c r="BA923" s="2"/>
      <c r="BB923" s="2"/>
      <c r="BC923" s="2"/>
      <c r="BD923" s="2"/>
      <c r="BE923" s="2"/>
      <c r="BF923" s="2"/>
      <c r="BG923" s="2"/>
      <c r="BH923" s="2"/>
      <c r="BI923" s="2"/>
      <c r="BJ923" s="2"/>
      <c r="BK923" s="2"/>
      <c r="BL923" s="2"/>
      <c r="BM923" s="2"/>
      <c r="BN923" s="2"/>
      <c r="BO923" s="2"/>
      <c r="BP923" s="2"/>
      <c r="BQ923" s="2"/>
      <c r="BR923" s="2"/>
      <c r="BS923" s="2"/>
      <c r="BT923" s="2"/>
    </row>
    <row r="924" spans="1:72" ht="15.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c r="AS924" s="2"/>
      <c r="AT924" s="2"/>
      <c r="AU924" s="2"/>
      <c r="AV924" s="2"/>
      <c r="AW924" s="2"/>
      <c r="AX924" s="2"/>
      <c r="AY924" s="2"/>
      <c r="AZ924" s="2"/>
      <c r="BA924" s="2"/>
      <c r="BB924" s="2"/>
      <c r="BC924" s="2"/>
      <c r="BD924" s="2"/>
      <c r="BE924" s="2"/>
      <c r="BF924" s="2"/>
      <c r="BG924" s="2"/>
      <c r="BH924" s="2"/>
      <c r="BI924" s="2"/>
      <c r="BJ924" s="2"/>
      <c r="BK924" s="2"/>
      <c r="BL924" s="2"/>
      <c r="BM924" s="2"/>
      <c r="BN924" s="2"/>
      <c r="BO924" s="2"/>
      <c r="BP924" s="2"/>
      <c r="BQ924" s="2"/>
      <c r="BR924" s="2"/>
      <c r="BS924" s="2"/>
      <c r="BT924" s="2"/>
    </row>
    <row r="925" spans="1:72" ht="15.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c r="AR925" s="2"/>
      <c r="AS925" s="2"/>
      <c r="AT925" s="2"/>
      <c r="AU925" s="2"/>
      <c r="AV925" s="2"/>
      <c r="AW925" s="2"/>
      <c r="AX925" s="2"/>
      <c r="AY925" s="2"/>
      <c r="AZ925" s="2"/>
      <c r="BA925" s="2"/>
      <c r="BB925" s="2"/>
      <c r="BC925" s="2"/>
      <c r="BD925" s="2"/>
      <c r="BE925" s="2"/>
      <c r="BF925" s="2"/>
      <c r="BG925" s="2"/>
      <c r="BH925" s="2"/>
      <c r="BI925" s="2"/>
      <c r="BJ925" s="2"/>
      <c r="BK925" s="2"/>
      <c r="BL925" s="2"/>
      <c r="BM925" s="2"/>
      <c r="BN925" s="2"/>
      <c r="BO925" s="2"/>
      <c r="BP925" s="2"/>
      <c r="BQ925" s="2"/>
      <c r="BR925" s="2"/>
      <c r="BS925" s="2"/>
      <c r="BT925" s="2"/>
    </row>
    <row r="926" spans="1:72" ht="15.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c r="AR926" s="2"/>
      <c r="AS926" s="2"/>
      <c r="AT926" s="2"/>
      <c r="AU926" s="2"/>
      <c r="AV926" s="2"/>
      <c r="AW926" s="2"/>
      <c r="AX926" s="2"/>
      <c r="AY926" s="2"/>
      <c r="AZ926" s="2"/>
      <c r="BA926" s="2"/>
      <c r="BB926" s="2"/>
      <c r="BC926" s="2"/>
      <c r="BD926" s="2"/>
      <c r="BE926" s="2"/>
      <c r="BF926" s="2"/>
      <c r="BG926" s="2"/>
      <c r="BH926" s="2"/>
      <c r="BI926" s="2"/>
      <c r="BJ926" s="2"/>
      <c r="BK926" s="2"/>
      <c r="BL926" s="2"/>
      <c r="BM926" s="2"/>
      <c r="BN926" s="2"/>
      <c r="BO926" s="2"/>
      <c r="BP926" s="2"/>
      <c r="BQ926" s="2"/>
      <c r="BR926" s="2"/>
      <c r="BS926" s="2"/>
      <c r="BT926" s="2"/>
    </row>
    <row r="927" spans="1:72" ht="15.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c r="AS927" s="2"/>
      <c r="AT927" s="2"/>
      <c r="AU927" s="2"/>
      <c r="AV927" s="2"/>
      <c r="AW927" s="2"/>
      <c r="AX927" s="2"/>
      <c r="AY927" s="2"/>
      <c r="AZ927" s="2"/>
      <c r="BA927" s="2"/>
      <c r="BB927" s="2"/>
      <c r="BC927" s="2"/>
      <c r="BD927" s="2"/>
      <c r="BE927" s="2"/>
      <c r="BF927" s="2"/>
      <c r="BG927" s="2"/>
      <c r="BH927" s="2"/>
      <c r="BI927" s="2"/>
      <c r="BJ927" s="2"/>
      <c r="BK927" s="2"/>
      <c r="BL927" s="2"/>
      <c r="BM927" s="2"/>
      <c r="BN927" s="2"/>
      <c r="BO927" s="2"/>
      <c r="BP927" s="2"/>
      <c r="BQ927" s="2"/>
      <c r="BR927" s="2"/>
      <c r="BS927" s="2"/>
      <c r="BT927" s="2"/>
    </row>
    <row r="928" spans="1:72" ht="15.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c r="AU928" s="2"/>
      <c r="AV928" s="2"/>
      <c r="AW928" s="2"/>
      <c r="AX928" s="2"/>
      <c r="AY928" s="2"/>
      <c r="AZ928" s="2"/>
      <c r="BA928" s="2"/>
      <c r="BB928" s="2"/>
      <c r="BC928" s="2"/>
      <c r="BD928" s="2"/>
      <c r="BE928" s="2"/>
      <c r="BF928" s="2"/>
      <c r="BG928" s="2"/>
      <c r="BH928" s="2"/>
      <c r="BI928" s="2"/>
      <c r="BJ928" s="2"/>
      <c r="BK928" s="2"/>
      <c r="BL928" s="2"/>
      <c r="BM928" s="2"/>
      <c r="BN928" s="2"/>
      <c r="BO928" s="2"/>
      <c r="BP928" s="2"/>
      <c r="BQ928" s="2"/>
      <c r="BR928" s="2"/>
      <c r="BS928" s="2"/>
      <c r="BT928" s="2"/>
    </row>
    <row r="929" spans="1:72" ht="15.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c r="AU929" s="2"/>
      <c r="AV929" s="2"/>
      <c r="AW929" s="2"/>
      <c r="AX929" s="2"/>
      <c r="AY929" s="2"/>
      <c r="AZ929" s="2"/>
      <c r="BA929" s="2"/>
      <c r="BB929" s="2"/>
      <c r="BC929" s="2"/>
      <c r="BD929" s="2"/>
      <c r="BE929" s="2"/>
      <c r="BF929" s="2"/>
      <c r="BG929" s="2"/>
      <c r="BH929" s="2"/>
      <c r="BI929" s="2"/>
      <c r="BJ929" s="2"/>
      <c r="BK929" s="2"/>
      <c r="BL929" s="2"/>
      <c r="BM929" s="2"/>
      <c r="BN929" s="2"/>
      <c r="BO929" s="2"/>
      <c r="BP929" s="2"/>
      <c r="BQ929" s="2"/>
      <c r="BR929" s="2"/>
      <c r="BS929" s="2"/>
      <c r="BT929" s="2"/>
    </row>
    <row r="930" spans="1:72" ht="15.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c r="AS930" s="2"/>
      <c r="AT930" s="2"/>
      <c r="AU930" s="2"/>
      <c r="AV930" s="2"/>
      <c r="AW930" s="2"/>
      <c r="AX930" s="2"/>
      <c r="AY930" s="2"/>
      <c r="AZ930" s="2"/>
      <c r="BA930" s="2"/>
      <c r="BB930" s="2"/>
      <c r="BC930" s="2"/>
      <c r="BD930" s="2"/>
      <c r="BE930" s="2"/>
      <c r="BF930" s="2"/>
      <c r="BG930" s="2"/>
      <c r="BH930" s="2"/>
      <c r="BI930" s="2"/>
      <c r="BJ930" s="2"/>
      <c r="BK930" s="2"/>
      <c r="BL930" s="2"/>
      <c r="BM930" s="2"/>
      <c r="BN930" s="2"/>
      <c r="BO930" s="2"/>
      <c r="BP930" s="2"/>
      <c r="BQ930" s="2"/>
      <c r="BR930" s="2"/>
      <c r="BS930" s="2"/>
      <c r="BT930" s="2"/>
    </row>
    <row r="931" spans="1:72" ht="15.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c r="AR931" s="2"/>
      <c r="AS931" s="2"/>
      <c r="AT931" s="2"/>
      <c r="AU931" s="2"/>
      <c r="AV931" s="2"/>
      <c r="AW931" s="2"/>
      <c r="AX931" s="2"/>
      <c r="AY931" s="2"/>
      <c r="AZ931" s="2"/>
      <c r="BA931" s="2"/>
      <c r="BB931" s="2"/>
      <c r="BC931" s="2"/>
      <c r="BD931" s="2"/>
      <c r="BE931" s="2"/>
      <c r="BF931" s="2"/>
      <c r="BG931" s="2"/>
      <c r="BH931" s="2"/>
      <c r="BI931" s="2"/>
      <c r="BJ931" s="2"/>
      <c r="BK931" s="2"/>
      <c r="BL931" s="2"/>
      <c r="BM931" s="2"/>
      <c r="BN931" s="2"/>
      <c r="BO931" s="2"/>
      <c r="BP931" s="2"/>
      <c r="BQ931" s="2"/>
      <c r="BR931" s="2"/>
      <c r="BS931" s="2"/>
      <c r="BT931" s="2"/>
    </row>
    <row r="932" spans="1:72" ht="15.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c r="AR932" s="2"/>
      <c r="AS932" s="2"/>
      <c r="AT932" s="2"/>
      <c r="AU932" s="2"/>
      <c r="AV932" s="2"/>
      <c r="AW932" s="2"/>
      <c r="AX932" s="2"/>
      <c r="AY932" s="2"/>
      <c r="AZ932" s="2"/>
      <c r="BA932" s="2"/>
      <c r="BB932" s="2"/>
      <c r="BC932" s="2"/>
      <c r="BD932" s="2"/>
      <c r="BE932" s="2"/>
      <c r="BF932" s="2"/>
      <c r="BG932" s="2"/>
      <c r="BH932" s="2"/>
      <c r="BI932" s="2"/>
      <c r="BJ932" s="2"/>
      <c r="BK932" s="2"/>
      <c r="BL932" s="2"/>
      <c r="BM932" s="2"/>
      <c r="BN932" s="2"/>
      <c r="BO932" s="2"/>
      <c r="BP932" s="2"/>
      <c r="BQ932" s="2"/>
      <c r="BR932" s="2"/>
      <c r="BS932" s="2"/>
      <c r="BT932" s="2"/>
    </row>
    <row r="933" spans="1:72" ht="15.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c r="AR933" s="2"/>
      <c r="AS933" s="2"/>
      <c r="AT933" s="2"/>
      <c r="AU933" s="2"/>
      <c r="AV933" s="2"/>
      <c r="AW933" s="2"/>
      <c r="AX933" s="2"/>
      <c r="AY933" s="2"/>
      <c r="AZ933" s="2"/>
      <c r="BA933" s="2"/>
      <c r="BB933" s="2"/>
      <c r="BC933" s="2"/>
      <c r="BD933" s="2"/>
      <c r="BE933" s="2"/>
      <c r="BF933" s="2"/>
      <c r="BG933" s="2"/>
      <c r="BH933" s="2"/>
      <c r="BI933" s="2"/>
      <c r="BJ933" s="2"/>
      <c r="BK933" s="2"/>
      <c r="BL933" s="2"/>
      <c r="BM933" s="2"/>
      <c r="BN933" s="2"/>
      <c r="BO933" s="2"/>
      <c r="BP933" s="2"/>
      <c r="BQ933" s="2"/>
      <c r="BR933" s="2"/>
      <c r="BS933" s="2"/>
      <c r="BT933" s="2"/>
    </row>
    <row r="934" spans="1:72" ht="15.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c r="AR934" s="2"/>
      <c r="AS934" s="2"/>
      <c r="AT934" s="2"/>
      <c r="AU934" s="2"/>
      <c r="AV934" s="2"/>
      <c r="AW934" s="2"/>
      <c r="AX934" s="2"/>
      <c r="AY934" s="2"/>
      <c r="AZ934" s="2"/>
      <c r="BA934" s="2"/>
      <c r="BB934" s="2"/>
      <c r="BC934" s="2"/>
      <c r="BD934" s="2"/>
      <c r="BE934" s="2"/>
      <c r="BF934" s="2"/>
      <c r="BG934" s="2"/>
      <c r="BH934" s="2"/>
      <c r="BI934" s="2"/>
      <c r="BJ934" s="2"/>
      <c r="BK934" s="2"/>
      <c r="BL934" s="2"/>
      <c r="BM934" s="2"/>
      <c r="BN934" s="2"/>
      <c r="BO934" s="2"/>
      <c r="BP934" s="2"/>
      <c r="BQ934" s="2"/>
      <c r="BR934" s="2"/>
      <c r="BS934" s="2"/>
      <c r="BT934" s="2"/>
    </row>
    <row r="935" spans="1:72" ht="15.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c r="AS935" s="2"/>
      <c r="AT935" s="2"/>
      <c r="AU935" s="2"/>
      <c r="AV935" s="2"/>
      <c r="AW935" s="2"/>
      <c r="AX935" s="2"/>
      <c r="AY935" s="2"/>
      <c r="AZ935" s="2"/>
      <c r="BA935" s="2"/>
      <c r="BB935" s="2"/>
      <c r="BC935" s="2"/>
      <c r="BD935" s="2"/>
      <c r="BE935" s="2"/>
      <c r="BF935" s="2"/>
      <c r="BG935" s="2"/>
      <c r="BH935" s="2"/>
      <c r="BI935" s="2"/>
      <c r="BJ935" s="2"/>
      <c r="BK935" s="2"/>
      <c r="BL935" s="2"/>
      <c r="BM935" s="2"/>
      <c r="BN935" s="2"/>
      <c r="BO935" s="2"/>
      <c r="BP935" s="2"/>
      <c r="BQ935" s="2"/>
      <c r="BR935" s="2"/>
      <c r="BS935" s="2"/>
      <c r="BT935" s="2"/>
    </row>
    <row r="936" spans="1:72" ht="15.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c r="AS936" s="2"/>
      <c r="AT936" s="2"/>
      <c r="AU936" s="2"/>
      <c r="AV936" s="2"/>
      <c r="AW936" s="2"/>
      <c r="AX936" s="2"/>
      <c r="AY936" s="2"/>
      <c r="AZ936" s="2"/>
      <c r="BA936" s="2"/>
      <c r="BB936" s="2"/>
      <c r="BC936" s="2"/>
      <c r="BD936" s="2"/>
      <c r="BE936" s="2"/>
      <c r="BF936" s="2"/>
      <c r="BG936" s="2"/>
      <c r="BH936" s="2"/>
      <c r="BI936" s="2"/>
      <c r="BJ936" s="2"/>
      <c r="BK936" s="2"/>
      <c r="BL936" s="2"/>
      <c r="BM936" s="2"/>
      <c r="BN936" s="2"/>
      <c r="BO936" s="2"/>
      <c r="BP936" s="2"/>
      <c r="BQ936" s="2"/>
      <c r="BR936" s="2"/>
      <c r="BS936" s="2"/>
      <c r="BT936" s="2"/>
    </row>
    <row r="937" spans="1:72" ht="15.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c r="AS937" s="2"/>
      <c r="AT937" s="2"/>
      <c r="AU937" s="2"/>
      <c r="AV937" s="2"/>
      <c r="AW937" s="2"/>
      <c r="AX937" s="2"/>
      <c r="AY937" s="2"/>
      <c r="AZ937" s="2"/>
      <c r="BA937" s="2"/>
      <c r="BB937" s="2"/>
      <c r="BC937" s="2"/>
      <c r="BD937" s="2"/>
      <c r="BE937" s="2"/>
      <c r="BF937" s="2"/>
      <c r="BG937" s="2"/>
      <c r="BH937" s="2"/>
      <c r="BI937" s="2"/>
      <c r="BJ937" s="2"/>
      <c r="BK937" s="2"/>
      <c r="BL937" s="2"/>
      <c r="BM937" s="2"/>
      <c r="BN937" s="2"/>
      <c r="BO937" s="2"/>
      <c r="BP937" s="2"/>
      <c r="BQ937" s="2"/>
      <c r="BR937" s="2"/>
      <c r="BS937" s="2"/>
      <c r="BT937" s="2"/>
    </row>
    <row r="938" spans="1:72" ht="15.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c r="AR938" s="2"/>
      <c r="AS938" s="2"/>
      <c r="AT938" s="2"/>
      <c r="AU938" s="2"/>
      <c r="AV938" s="2"/>
      <c r="AW938" s="2"/>
      <c r="AX938" s="2"/>
      <c r="AY938" s="2"/>
      <c r="AZ938" s="2"/>
      <c r="BA938" s="2"/>
      <c r="BB938" s="2"/>
      <c r="BC938" s="2"/>
      <c r="BD938" s="2"/>
      <c r="BE938" s="2"/>
      <c r="BF938" s="2"/>
      <c r="BG938" s="2"/>
      <c r="BH938" s="2"/>
      <c r="BI938" s="2"/>
      <c r="BJ938" s="2"/>
      <c r="BK938" s="2"/>
      <c r="BL938" s="2"/>
      <c r="BM938" s="2"/>
      <c r="BN938" s="2"/>
      <c r="BO938" s="2"/>
      <c r="BP938" s="2"/>
      <c r="BQ938" s="2"/>
      <c r="BR938" s="2"/>
      <c r="BS938" s="2"/>
      <c r="BT938" s="2"/>
    </row>
    <row r="939" spans="1:72" ht="15.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c r="AR939" s="2"/>
      <c r="AS939" s="2"/>
      <c r="AT939" s="2"/>
      <c r="AU939" s="2"/>
      <c r="AV939" s="2"/>
      <c r="AW939" s="2"/>
      <c r="AX939" s="2"/>
      <c r="AY939" s="2"/>
      <c r="AZ939" s="2"/>
      <c r="BA939" s="2"/>
      <c r="BB939" s="2"/>
      <c r="BC939" s="2"/>
      <c r="BD939" s="2"/>
      <c r="BE939" s="2"/>
      <c r="BF939" s="2"/>
      <c r="BG939" s="2"/>
      <c r="BH939" s="2"/>
      <c r="BI939" s="2"/>
      <c r="BJ939" s="2"/>
      <c r="BK939" s="2"/>
      <c r="BL939" s="2"/>
      <c r="BM939" s="2"/>
      <c r="BN939" s="2"/>
      <c r="BO939" s="2"/>
      <c r="BP939" s="2"/>
      <c r="BQ939" s="2"/>
      <c r="BR939" s="2"/>
      <c r="BS939" s="2"/>
      <c r="BT939" s="2"/>
    </row>
    <row r="940" spans="1:72" ht="15.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c r="AR940" s="2"/>
      <c r="AS940" s="2"/>
      <c r="AT940" s="2"/>
      <c r="AU940" s="2"/>
      <c r="AV940" s="2"/>
      <c r="AW940" s="2"/>
      <c r="AX940" s="2"/>
      <c r="AY940" s="2"/>
      <c r="AZ940" s="2"/>
      <c r="BA940" s="2"/>
      <c r="BB940" s="2"/>
      <c r="BC940" s="2"/>
      <c r="BD940" s="2"/>
      <c r="BE940" s="2"/>
      <c r="BF940" s="2"/>
      <c r="BG940" s="2"/>
      <c r="BH940" s="2"/>
      <c r="BI940" s="2"/>
      <c r="BJ940" s="2"/>
      <c r="BK940" s="2"/>
      <c r="BL940" s="2"/>
      <c r="BM940" s="2"/>
      <c r="BN940" s="2"/>
      <c r="BO940" s="2"/>
      <c r="BP940" s="2"/>
      <c r="BQ940" s="2"/>
      <c r="BR940" s="2"/>
      <c r="BS940" s="2"/>
      <c r="BT940" s="2"/>
    </row>
    <row r="941" spans="1:72" ht="15.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c r="AR941" s="2"/>
      <c r="AS941" s="2"/>
      <c r="AT941" s="2"/>
      <c r="AU941" s="2"/>
      <c r="AV941" s="2"/>
      <c r="AW941" s="2"/>
      <c r="AX941" s="2"/>
      <c r="AY941" s="2"/>
      <c r="AZ941" s="2"/>
      <c r="BA941" s="2"/>
      <c r="BB941" s="2"/>
      <c r="BC941" s="2"/>
      <c r="BD941" s="2"/>
      <c r="BE941" s="2"/>
      <c r="BF941" s="2"/>
      <c r="BG941" s="2"/>
      <c r="BH941" s="2"/>
      <c r="BI941" s="2"/>
      <c r="BJ941" s="2"/>
      <c r="BK941" s="2"/>
      <c r="BL941" s="2"/>
      <c r="BM941" s="2"/>
      <c r="BN941" s="2"/>
      <c r="BO941" s="2"/>
      <c r="BP941" s="2"/>
      <c r="BQ941" s="2"/>
      <c r="BR941" s="2"/>
      <c r="BS941" s="2"/>
      <c r="BT941" s="2"/>
    </row>
    <row r="942" spans="1:72" ht="15.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c r="AS942" s="2"/>
      <c r="AT942" s="2"/>
      <c r="AU942" s="2"/>
      <c r="AV942" s="2"/>
      <c r="AW942" s="2"/>
      <c r="AX942" s="2"/>
      <c r="AY942" s="2"/>
      <c r="AZ942" s="2"/>
      <c r="BA942" s="2"/>
      <c r="BB942" s="2"/>
      <c r="BC942" s="2"/>
      <c r="BD942" s="2"/>
      <c r="BE942" s="2"/>
      <c r="BF942" s="2"/>
      <c r="BG942" s="2"/>
      <c r="BH942" s="2"/>
      <c r="BI942" s="2"/>
      <c r="BJ942" s="2"/>
      <c r="BK942" s="2"/>
      <c r="BL942" s="2"/>
      <c r="BM942" s="2"/>
      <c r="BN942" s="2"/>
      <c r="BO942" s="2"/>
      <c r="BP942" s="2"/>
      <c r="BQ942" s="2"/>
      <c r="BR942" s="2"/>
      <c r="BS942" s="2"/>
      <c r="BT942" s="2"/>
    </row>
    <row r="943" spans="1:72" ht="15.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c r="AU943" s="2"/>
      <c r="AV943" s="2"/>
      <c r="AW943" s="2"/>
      <c r="AX943" s="2"/>
      <c r="AY943" s="2"/>
      <c r="AZ943" s="2"/>
      <c r="BA943" s="2"/>
      <c r="BB943" s="2"/>
      <c r="BC943" s="2"/>
      <c r="BD943" s="2"/>
      <c r="BE943" s="2"/>
      <c r="BF943" s="2"/>
      <c r="BG943" s="2"/>
      <c r="BH943" s="2"/>
      <c r="BI943" s="2"/>
      <c r="BJ943" s="2"/>
      <c r="BK943" s="2"/>
      <c r="BL943" s="2"/>
      <c r="BM943" s="2"/>
      <c r="BN943" s="2"/>
      <c r="BO943" s="2"/>
      <c r="BP943" s="2"/>
      <c r="BQ943" s="2"/>
      <c r="BR943" s="2"/>
      <c r="BS943" s="2"/>
      <c r="BT943" s="2"/>
    </row>
    <row r="944" spans="1:72" ht="15.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c r="AR944" s="2"/>
      <c r="AS944" s="2"/>
      <c r="AT944" s="2"/>
      <c r="AU944" s="2"/>
      <c r="AV944" s="2"/>
      <c r="AW944" s="2"/>
      <c r="AX944" s="2"/>
      <c r="AY944" s="2"/>
      <c r="AZ944" s="2"/>
      <c r="BA944" s="2"/>
      <c r="BB944" s="2"/>
      <c r="BC944" s="2"/>
      <c r="BD944" s="2"/>
      <c r="BE944" s="2"/>
      <c r="BF944" s="2"/>
      <c r="BG944" s="2"/>
      <c r="BH944" s="2"/>
      <c r="BI944" s="2"/>
      <c r="BJ944" s="2"/>
      <c r="BK944" s="2"/>
      <c r="BL944" s="2"/>
      <c r="BM944" s="2"/>
      <c r="BN944" s="2"/>
      <c r="BO944" s="2"/>
      <c r="BP944" s="2"/>
      <c r="BQ944" s="2"/>
      <c r="BR944" s="2"/>
      <c r="BS944" s="2"/>
      <c r="BT944" s="2"/>
    </row>
    <row r="945" spans="1:72" ht="15.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c r="AR945" s="2"/>
      <c r="AS945" s="2"/>
      <c r="AT945" s="2"/>
      <c r="AU945" s="2"/>
      <c r="AV945" s="2"/>
      <c r="AW945" s="2"/>
      <c r="AX945" s="2"/>
      <c r="AY945" s="2"/>
      <c r="AZ945" s="2"/>
      <c r="BA945" s="2"/>
      <c r="BB945" s="2"/>
      <c r="BC945" s="2"/>
      <c r="BD945" s="2"/>
      <c r="BE945" s="2"/>
      <c r="BF945" s="2"/>
      <c r="BG945" s="2"/>
      <c r="BH945" s="2"/>
      <c r="BI945" s="2"/>
      <c r="BJ945" s="2"/>
      <c r="BK945" s="2"/>
      <c r="BL945" s="2"/>
      <c r="BM945" s="2"/>
      <c r="BN945" s="2"/>
      <c r="BO945" s="2"/>
      <c r="BP945" s="2"/>
      <c r="BQ945" s="2"/>
      <c r="BR945" s="2"/>
      <c r="BS945" s="2"/>
      <c r="BT945" s="2"/>
    </row>
    <row r="946" spans="1:72" ht="15.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c r="AR946" s="2"/>
      <c r="AS946" s="2"/>
      <c r="AT946" s="2"/>
      <c r="AU946" s="2"/>
      <c r="AV946" s="2"/>
      <c r="AW946" s="2"/>
      <c r="AX946" s="2"/>
      <c r="AY946" s="2"/>
      <c r="AZ946" s="2"/>
      <c r="BA946" s="2"/>
      <c r="BB946" s="2"/>
      <c r="BC946" s="2"/>
      <c r="BD946" s="2"/>
      <c r="BE946" s="2"/>
      <c r="BF946" s="2"/>
      <c r="BG946" s="2"/>
      <c r="BH946" s="2"/>
      <c r="BI946" s="2"/>
      <c r="BJ946" s="2"/>
      <c r="BK946" s="2"/>
      <c r="BL946" s="2"/>
      <c r="BM946" s="2"/>
      <c r="BN946" s="2"/>
      <c r="BO946" s="2"/>
      <c r="BP946" s="2"/>
      <c r="BQ946" s="2"/>
      <c r="BR946" s="2"/>
      <c r="BS946" s="2"/>
      <c r="BT946" s="2"/>
    </row>
    <row r="947" spans="1:72" ht="15.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c r="AR947" s="2"/>
      <c r="AS947" s="2"/>
      <c r="AT947" s="2"/>
      <c r="AU947" s="2"/>
      <c r="AV947" s="2"/>
      <c r="AW947" s="2"/>
      <c r="AX947" s="2"/>
      <c r="AY947" s="2"/>
      <c r="AZ947" s="2"/>
      <c r="BA947" s="2"/>
      <c r="BB947" s="2"/>
      <c r="BC947" s="2"/>
      <c r="BD947" s="2"/>
      <c r="BE947" s="2"/>
      <c r="BF947" s="2"/>
      <c r="BG947" s="2"/>
      <c r="BH947" s="2"/>
      <c r="BI947" s="2"/>
      <c r="BJ947" s="2"/>
      <c r="BK947" s="2"/>
      <c r="BL947" s="2"/>
      <c r="BM947" s="2"/>
      <c r="BN947" s="2"/>
      <c r="BO947" s="2"/>
      <c r="BP947" s="2"/>
      <c r="BQ947" s="2"/>
      <c r="BR947" s="2"/>
      <c r="BS947" s="2"/>
      <c r="BT947" s="2"/>
    </row>
    <row r="948" spans="1:72" ht="15.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c r="AR948" s="2"/>
      <c r="AS948" s="2"/>
      <c r="AT948" s="2"/>
      <c r="AU948" s="2"/>
      <c r="AV948" s="2"/>
      <c r="AW948" s="2"/>
      <c r="AX948" s="2"/>
      <c r="AY948" s="2"/>
      <c r="AZ948" s="2"/>
      <c r="BA948" s="2"/>
      <c r="BB948" s="2"/>
      <c r="BC948" s="2"/>
      <c r="BD948" s="2"/>
      <c r="BE948" s="2"/>
      <c r="BF948" s="2"/>
      <c r="BG948" s="2"/>
      <c r="BH948" s="2"/>
      <c r="BI948" s="2"/>
      <c r="BJ948" s="2"/>
      <c r="BK948" s="2"/>
      <c r="BL948" s="2"/>
      <c r="BM948" s="2"/>
      <c r="BN948" s="2"/>
      <c r="BO948" s="2"/>
      <c r="BP948" s="2"/>
      <c r="BQ948" s="2"/>
      <c r="BR948" s="2"/>
      <c r="BS948" s="2"/>
      <c r="BT948" s="2"/>
    </row>
    <row r="949" spans="1:72" ht="15.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c r="AR949" s="2"/>
      <c r="AS949" s="2"/>
      <c r="AT949" s="2"/>
      <c r="AU949" s="2"/>
      <c r="AV949" s="2"/>
      <c r="AW949" s="2"/>
      <c r="AX949" s="2"/>
      <c r="AY949" s="2"/>
      <c r="AZ949" s="2"/>
      <c r="BA949" s="2"/>
      <c r="BB949" s="2"/>
      <c r="BC949" s="2"/>
      <c r="BD949" s="2"/>
      <c r="BE949" s="2"/>
      <c r="BF949" s="2"/>
      <c r="BG949" s="2"/>
      <c r="BH949" s="2"/>
      <c r="BI949" s="2"/>
      <c r="BJ949" s="2"/>
      <c r="BK949" s="2"/>
      <c r="BL949" s="2"/>
      <c r="BM949" s="2"/>
      <c r="BN949" s="2"/>
      <c r="BO949" s="2"/>
      <c r="BP949" s="2"/>
      <c r="BQ949" s="2"/>
      <c r="BR949" s="2"/>
      <c r="BS949" s="2"/>
      <c r="BT949" s="2"/>
    </row>
    <row r="950" spans="1:72" ht="15.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c r="AR950" s="2"/>
      <c r="AS950" s="2"/>
      <c r="AT950" s="2"/>
      <c r="AU950" s="2"/>
      <c r="AV950" s="2"/>
      <c r="AW950" s="2"/>
      <c r="AX950" s="2"/>
      <c r="AY950" s="2"/>
      <c r="AZ950" s="2"/>
      <c r="BA950" s="2"/>
      <c r="BB950" s="2"/>
      <c r="BC950" s="2"/>
      <c r="BD950" s="2"/>
      <c r="BE950" s="2"/>
      <c r="BF950" s="2"/>
      <c r="BG950" s="2"/>
      <c r="BH950" s="2"/>
      <c r="BI950" s="2"/>
      <c r="BJ950" s="2"/>
      <c r="BK950" s="2"/>
      <c r="BL950" s="2"/>
      <c r="BM950" s="2"/>
      <c r="BN950" s="2"/>
      <c r="BO950" s="2"/>
      <c r="BP950" s="2"/>
      <c r="BQ950" s="2"/>
      <c r="BR950" s="2"/>
      <c r="BS950" s="2"/>
      <c r="BT950" s="2"/>
    </row>
    <row r="951" spans="1:72" ht="15.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c r="AZ951" s="2"/>
      <c r="BA951" s="2"/>
      <c r="BB951" s="2"/>
      <c r="BC951" s="2"/>
      <c r="BD951" s="2"/>
      <c r="BE951" s="2"/>
      <c r="BF951" s="2"/>
      <c r="BG951" s="2"/>
      <c r="BH951" s="2"/>
      <c r="BI951" s="2"/>
      <c r="BJ951" s="2"/>
      <c r="BK951" s="2"/>
      <c r="BL951" s="2"/>
      <c r="BM951" s="2"/>
      <c r="BN951" s="2"/>
      <c r="BO951" s="2"/>
      <c r="BP951" s="2"/>
      <c r="BQ951" s="2"/>
      <c r="BR951" s="2"/>
      <c r="BS951" s="2"/>
      <c r="BT951" s="2"/>
    </row>
    <row r="952" spans="1:72" ht="15.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c r="AR952" s="2"/>
      <c r="AS952" s="2"/>
      <c r="AT952" s="2"/>
      <c r="AU952" s="2"/>
      <c r="AV952" s="2"/>
      <c r="AW952" s="2"/>
      <c r="AX952" s="2"/>
      <c r="AY952" s="2"/>
      <c r="AZ952" s="2"/>
      <c r="BA952" s="2"/>
      <c r="BB952" s="2"/>
      <c r="BC952" s="2"/>
      <c r="BD952" s="2"/>
      <c r="BE952" s="2"/>
      <c r="BF952" s="2"/>
      <c r="BG952" s="2"/>
      <c r="BH952" s="2"/>
      <c r="BI952" s="2"/>
      <c r="BJ952" s="2"/>
      <c r="BK952" s="2"/>
      <c r="BL952" s="2"/>
      <c r="BM952" s="2"/>
      <c r="BN952" s="2"/>
      <c r="BO952" s="2"/>
      <c r="BP952" s="2"/>
      <c r="BQ952" s="2"/>
      <c r="BR952" s="2"/>
      <c r="BS952" s="2"/>
      <c r="BT952" s="2"/>
    </row>
    <row r="953" spans="1:72" ht="15.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c r="AR953" s="2"/>
      <c r="AS953" s="2"/>
      <c r="AT953" s="2"/>
      <c r="AU953" s="2"/>
      <c r="AV953" s="2"/>
      <c r="AW953" s="2"/>
      <c r="AX953" s="2"/>
      <c r="AY953" s="2"/>
      <c r="AZ953" s="2"/>
      <c r="BA953" s="2"/>
      <c r="BB953" s="2"/>
      <c r="BC953" s="2"/>
      <c r="BD953" s="2"/>
      <c r="BE953" s="2"/>
      <c r="BF953" s="2"/>
      <c r="BG953" s="2"/>
      <c r="BH953" s="2"/>
      <c r="BI953" s="2"/>
      <c r="BJ953" s="2"/>
      <c r="BK953" s="2"/>
      <c r="BL953" s="2"/>
      <c r="BM953" s="2"/>
      <c r="BN953" s="2"/>
      <c r="BO953" s="2"/>
      <c r="BP953" s="2"/>
      <c r="BQ953" s="2"/>
      <c r="BR953" s="2"/>
      <c r="BS953" s="2"/>
      <c r="BT953" s="2"/>
    </row>
    <row r="954" spans="1:72" ht="15.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c r="AS954" s="2"/>
      <c r="AT954" s="2"/>
      <c r="AU954" s="2"/>
      <c r="AV954" s="2"/>
      <c r="AW954" s="2"/>
      <c r="AX954" s="2"/>
      <c r="AY954" s="2"/>
      <c r="AZ954" s="2"/>
      <c r="BA954" s="2"/>
      <c r="BB954" s="2"/>
      <c r="BC954" s="2"/>
      <c r="BD954" s="2"/>
      <c r="BE954" s="2"/>
      <c r="BF954" s="2"/>
      <c r="BG954" s="2"/>
      <c r="BH954" s="2"/>
      <c r="BI954" s="2"/>
      <c r="BJ954" s="2"/>
      <c r="BK954" s="2"/>
      <c r="BL954" s="2"/>
      <c r="BM954" s="2"/>
      <c r="BN954" s="2"/>
      <c r="BO954" s="2"/>
      <c r="BP954" s="2"/>
      <c r="BQ954" s="2"/>
      <c r="BR954" s="2"/>
      <c r="BS954" s="2"/>
      <c r="BT954" s="2"/>
    </row>
    <row r="955" spans="1:72" ht="15.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c r="AU955" s="2"/>
      <c r="AV955" s="2"/>
      <c r="AW955" s="2"/>
      <c r="AX955" s="2"/>
      <c r="AY955" s="2"/>
      <c r="AZ955" s="2"/>
      <c r="BA955" s="2"/>
      <c r="BB955" s="2"/>
      <c r="BC955" s="2"/>
      <c r="BD955" s="2"/>
      <c r="BE955" s="2"/>
      <c r="BF955" s="2"/>
      <c r="BG955" s="2"/>
      <c r="BH955" s="2"/>
      <c r="BI955" s="2"/>
      <c r="BJ955" s="2"/>
      <c r="BK955" s="2"/>
      <c r="BL955" s="2"/>
      <c r="BM955" s="2"/>
      <c r="BN955" s="2"/>
      <c r="BO955" s="2"/>
      <c r="BP955" s="2"/>
      <c r="BQ955" s="2"/>
      <c r="BR955" s="2"/>
      <c r="BS955" s="2"/>
      <c r="BT955" s="2"/>
    </row>
    <row r="956" spans="1:72" ht="15.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2"/>
      <c r="AT956" s="2"/>
      <c r="AU956" s="2"/>
      <c r="AV956" s="2"/>
      <c r="AW956" s="2"/>
      <c r="AX956" s="2"/>
      <c r="AY956" s="2"/>
      <c r="AZ956" s="2"/>
      <c r="BA956" s="2"/>
      <c r="BB956" s="2"/>
      <c r="BC956" s="2"/>
      <c r="BD956" s="2"/>
      <c r="BE956" s="2"/>
      <c r="BF956" s="2"/>
      <c r="BG956" s="2"/>
      <c r="BH956" s="2"/>
      <c r="BI956" s="2"/>
      <c r="BJ956" s="2"/>
      <c r="BK956" s="2"/>
      <c r="BL956" s="2"/>
      <c r="BM956" s="2"/>
      <c r="BN956" s="2"/>
      <c r="BO956" s="2"/>
      <c r="BP956" s="2"/>
      <c r="BQ956" s="2"/>
      <c r="BR956" s="2"/>
      <c r="BS956" s="2"/>
      <c r="BT956" s="2"/>
    </row>
    <row r="957" spans="1:72" ht="15.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c r="AS957" s="2"/>
      <c r="AT957" s="2"/>
      <c r="AU957" s="2"/>
      <c r="AV957" s="2"/>
      <c r="AW957" s="2"/>
      <c r="AX957" s="2"/>
      <c r="AY957" s="2"/>
      <c r="AZ957" s="2"/>
      <c r="BA957" s="2"/>
      <c r="BB957" s="2"/>
      <c r="BC957" s="2"/>
      <c r="BD957" s="2"/>
      <c r="BE957" s="2"/>
      <c r="BF957" s="2"/>
      <c r="BG957" s="2"/>
      <c r="BH957" s="2"/>
      <c r="BI957" s="2"/>
      <c r="BJ957" s="2"/>
      <c r="BK957" s="2"/>
      <c r="BL957" s="2"/>
      <c r="BM957" s="2"/>
      <c r="BN957" s="2"/>
      <c r="BO957" s="2"/>
      <c r="BP957" s="2"/>
      <c r="BQ957" s="2"/>
      <c r="BR957" s="2"/>
      <c r="BS957" s="2"/>
      <c r="BT957" s="2"/>
    </row>
    <row r="958" spans="1:72" ht="15.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c r="AR958" s="2"/>
      <c r="AS958" s="2"/>
      <c r="AT958" s="2"/>
      <c r="AU958" s="2"/>
      <c r="AV958" s="2"/>
      <c r="AW958" s="2"/>
      <c r="AX958" s="2"/>
      <c r="AY958" s="2"/>
      <c r="AZ958" s="2"/>
      <c r="BA958" s="2"/>
      <c r="BB958" s="2"/>
      <c r="BC958" s="2"/>
      <c r="BD958" s="2"/>
      <c r="BE958" s="2"/>
      <c r="BF958" s="2"/>
      <c r="BG958" s="2"/>
      <c r="BH958" s="2"/>
      <c r="BI958" s="2"/>
      <c r="BJ958" s="2"/>
      <c r="BK958" s="2"/>
      <c r="BL958" s="2"/>
      <c r="BM958" s="2"/>
      <c r="BN958" s="2"/>
      <c r="BO958" s="2"/>
      <c r="BP958" s="2"/>
      <c r="BQ958" s="2"/>
      <c r="BR958" s="2"/>
      <c r="BS958" s="2"/>
      <c r="BT958" s="2"/>
    </row>
    <row r="959" spans="1:72" ht="15.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c r="AR959" s="2"/>
      <c r="AS959" s="2"/>
      <c r="AT959" s="2"/>
      <c r="AU959" s="2"/>
      <c r="AV959" s="2"/>
      <c r="AW959" s="2"/>
      <c r="AX959" s="2"/>
      <c r="AY959" s="2"/>
      <c r="AZ959" s="2"/>
      <c r="BA959" s="2"/>
      <c r="BB959" s="2"/>
      <c r="BC959" s="2"/>
      <c r="BD959" s="2"/>
      <c r="BE959" s="2"/>
      <c r="BF959" s="2"/>
      <c r="BG959" s="2"/>
      <c r="BH959" s="2"/>
      <c r="BI959" s="2"/>
      <c r="BJ959" s="2"/>
      <c r="BK959" s="2"/>
      <c r="BL959" s="2"/>
      <c r="BM959" s="2"/>
      <c r="BN959" s="2"/>
      <c r="BO959" s="2"/>
      <c r="BP959" s="2"/>
      <c r="BQ959" s="2"/>
      <c r="BR959" s="2"/>
      <c r="BS959" s="2"/>
      <c r="BT959" s="2"/>
    </row>
    <row r="960" spans="1:72" ht="15.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c r="AR960" s="2"/>
      <c r="AS960" s="2"/>
      <c r="AT960" s="2"/>
      <c r="AU960" s="2"/>
      <c r="AV960" s="2"/>
      <c r="AW960" s="2"/>
      <c r="AX960" s="2"/>
      <c r="AY960" s="2"/>
      <c r="AZ960" s="2"/>
      <c r="BA960" s="2"/>
      <c r="BB960" s="2"/>
      <c r="BC960" s="2"/>
      <c r="BD960" s="2"/>
      <c r="BE960" s="2"/>
      <c r="BF960" s="2"/>
      <c r="BG960" s="2"/>
      <c r="BH960" s="2"/>
      <c r="BI960" s="2"/>
      <c r="BJ960" s="2"/>
      <c r="BK960" s="2"/>
      <c r="BL960" s="2"/>
      <c r="BM960" s="2"/>
      <c r="BN960" s="2"/>
      <c r="BO960" s="2"/>
      <c r="BP960" s="2"/>
      <c r="BQ960" s="2"/>
      <c r="BR960" s="2"/>
      <c r="BS960" s="2"/>
      <c r="BT960" s="2"/>
    </row>
    <row r="961" spans="1:72" ht="15.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c r="AR961" s="2"/>
      <c r="AS961" s="2"/>
      <c r="AT961" s="2"/>
      <c r="AU961" s="2"/>
      <c r="AV961" s="2"/>
      <c r="AW961" s="2"/>
      <c r="AX961" s="2"/>
      <c r="AY961" s="2"/>
      <c r="AZ961" s="2"/>
      <c r="BA961" s="2"/>
      <c r="BB961" s="2"/>
      <c r="BC961" s="2"/>
      <c r="BD961" s="2"/>
      <c r="BE961" s="2"/>
      <c r="BF961" s="2"/>
      <c r="BG961" s="2"/>
      <c r="BH961" s="2"/>
      <c r="BI961" s="2"/>
      <c r="BJ961" s="2"/>
      <c r="BK961" s="2"/>
      <c r="BL961" s="2"/>
      <c r="BM961" s="2"/>
      <c r="BN961" s="2"/>
      <c r="BO961" s="2"/>
      <c r="BP961" s="2"/>
      <c r="BQ961" s="2"/>
      <c r="BR961" s="2"/>
      <c r="BS961" s="2"/>
      <c r="BT961" s="2"/>
    </row>
    <row r="962" spans="1:72" ht="15.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c r="AZ962" s="2"/>
      <c r="BA962" s="2"/>
      <c r="BB962" s="2"/>
      <c r="BC962" s="2"/>
      <c r="BD962" s="2"/>
      <c r="BE962" s="2"/>
      <c r="BF962" s="2"/>
      <c r="BG962" s="2"/>
      <c r="BH962" s="2"/>
      <c r="BI962" s="2"/>
      <c r="BJ962" s="2"/>
      <c r="BK962" s="2"/>
      <c r="BL962" s="2"/>
      <c r="BM962" s="2"/>
      <c r="BN962" s="2"/>
      <c r="BO962" s="2"/>
      <c r="BP962" s="2"/>
      <c r="BQ962" s="2"/>
      <c r="BR962" s="2"/>
      <c r="BS962" s="2"/>
      <c r="BT962" s="2"/>
    </row>
    <row r="963" spans="1:72" ht="15.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c r="AR963" s="2"/>
      <c r="AS963" s="2"/>
      <c r="AT963" s="2"/>
      <c r="AU963" s="2"/>
      <c r="AV963" s="2"/>
      <c r="AW963" s="2"/>
      <c r="AX963" s="2"/>
      <c r="AY963" s="2"/>
      <c r="AZ963" s="2"/>
      <c r="BA963" s="2"/>
      <c r="BB963" s="2"/>
      <c r="BC963" s="2"/>
      <c r="BD963" s="2"/>
      <c r="BE963" s="2"/>
      <c r="BF963" s="2"/>
      <c r="BG963" s="2"/>
      <c r="BH963" s="2"/>
      <c r="BI963" s="2"/>
      <c r="BJ963" s="2"/>
      <c r="BK963" s="2"/>
      <c r="BL963" s="2"/>
      <c r="BM963" s="2"/>
      <c r="BN963" s="2"/>
      <c r="BO963" s="2"/>
      <c r="BP963" s="2"/>
      <c r="BQ963" s="2"/>
      <c r="BR963" s="2"/>
      <c r="BS963" s="2"/>
      <c r="BT963" s="2"/>
    </row>
    <row r="964" spans="1:72" ht="15.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c r="AR964" s="2"/>
      <c r="AS964" s="2"/>
      <c r="AT964" s="2"/>
      <c r="AU964" s="2"/>
      <c r="AV964" s="2"/>
      <c r="AW964" s="2"/>
      <c r="AX964" s="2"/>
      <c r="AY964" s="2"/>
      <c r="AZ964" s="2"/>
      <c r="BA964" s="2"/>
      <c r="BB964" s="2"/>
      <c r="BC964" s="2"/>
      <c r="BD964" s="2"/>
      <c r="BE964" s="2"/>
      <c r="BF964" s="2"/>
      <c r="BG964" s="2"/>
      <c r="BH964" s="2"/>
      <c r="BI964" s="2"/>
      <c r="BJ964" s="2"/>
      <c r="BK964" s="2"/>
      <c r="BL964" s="2"/>
      <c r="BM964" s="2"/>
      <c r="BN964" s="2"/>
      <c r="BO964" s="2"/>
      <c r="BP964" s="2"/>
      <c r="BQ964" s="2"/>
      <c r="BR964" s="2"/>
      <c r="BS964" s="2"/>
      <c r="BT964" s="2"/>
    </row>
    <row r="965" spans="1:72" ht="15.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c r="AR965" s="2"/>
      <c r="AS965" s="2"/>
      <c r="AT965" s="2"/>
      <c r="AU965" s="2"/>
      <c r="AV965" s="2"/>
      <c r="AW965" s="2"/>
      <c r="AX965" s="2"/>
      <c r="AY965" s="2"/>
      <c r="AZ965" s="2"/>
      <c r="BA965" s="2"/>
      <c r="BB965" s="2"/>
      <c r="BC965" s="2"/>
      <c r="BD965" s="2"/>
      <c r="BE965" s="2"/>
      <c r="BF965" s="2"/>
      <c r="BG965" s="2"/>
      <c r="BH965" s="2"/>
      <c r="BI965" s="2"/>
      <c r="BJ965" s="2"/>
      <c r="BK965" s="2"/>
      <c r="BL965" s="2"/>
      <c r="BM965" s="2"/>
      <c r="BN965" s="2"/>
      <c r="BO965" s="2"/>
      <c r="BP965" s="2"/>
      <c r="BQ965" s="2"/>
      <c r="BR965" s="2"/>
      <c r="BS965" s="2"/>
      <c r="BT965" s="2"/>
    </row>
    <row r="966" spans="1:72" ht="15.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c r="AR966" s="2"/>
      <c r="AS966" s="2"/>
      <c r="AT966" s="2"/>
      <c r="AU966" s="2"/>
      <c r="AV966" s="2"/>
      <c r="AW966" s="2"/>
      <c r="AX966" s="2"/>
      <c r="AY966" s="2"/>
      <c r="AZ966" s="2"/>
      <c r="BA966" s="2"/>
      <c r="BB966" s="2"/>
      <c r="BC966" s="2"/>
      <c r="BD966" s="2"/>
      <c r="BE966" s="2"/>
      <c r="BF966" s="2"/>
      <c r="BG966" s="2"/>
      <c r="BH966" s="2"/>
      <c r="BI966" s="2"/>
      <c r="BJ966" s="2"/>
      <c r="BK966" s="2"/>
      <c r="BL966" s="2"/>
      <c r="BM966" s="2"/>
      <c r="BN966" s="2"/>
      <c r="BO966" s="2"/>
      <c r="BP966" s="2"/>
      <c r="BQ966" s="2"/>
      <c r="BR966" s="2"/>
      <c r="BS966" s="2"/>
      <c r="BT966" s="2"/>
    </row>
    <row r="967" spans="1:72" ht="15.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c r="AR967" s="2"/>
      <c r="AS967" s="2"/>
      <c r="AT967" s="2"/>
      <c r="AU967" s="2"/>
      <c r="AV967" s="2"/>
      <c r="AW967" s="2"/>
      <c r="AX967" s="2"/>
      <c r="AY967" s="2"/>
      <c r="AZ967" s="2"/>
      <c r="BA967" s="2"/>
      <c r="BB967" s="2"/>
      <c r="BC967" s="2"/>
      <c r="BD967" s="2"/>
      <c r="BE967" s="2"/>
      <c r="BF967" s="2"/>
      <c r="BG967" s="2"/>
      <c r="BH967" s="2"/>
      <c r="BI967" s="2"/>
      <c r="BJ967" s="2"/>
      <c r="BK967" s="2"/>
      <c r="BL967" s="2"/>
      <c r="BM967" s="2"/>
      <c r="BN967" s="2"/>
      <c r="BO967" s="2"/>
      <c r="BP967" s="2"/>
      <c r="BQ967" s="2"/>
      <c r="BR967" s="2"/>
      <c r="BS967" s="2"/>
      <c r="BT967" s="2"/>
    </row>
    <row r="968" spans="1:72" ht="15.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c r="AR968" s="2"/>
      <c r="AS968" s="2"/>
      <c r="AT968" s="2"/>
      <c r="AU968" s="2"/>
      <c r="AV968" s="2"/>
      <c r="AW968" s="2"/>
      <c r="AX968" s="2"/>
      <c r="AY968" s="2"/>
      <c r="AZ968" s="2"/>
      <c r="BA968" s="2"/>
      <c r="BB968" s="2"/>
      <c r="BC968" s="2"/>
      <c r="BD968" s="2"/>
      <c r="BE968" s="2"/>
      <c r="BF968" s="2"/>
      <c r="BG968" s="2"/>
      <c r="BH968" s="2"/>
      <c r="BI968" s="2"/>
      <c r="BJ968" s="2"/>
      <c r="BK968" s="2"/>
      <c r="BL968" s="2"/>
      <c r="BM968" s="2"/>
      <c r="BN968" s="2"/>
      <c r="BO968" s="2"/>
      <c r="BP968" s="2"/>
      <c r="BQ968" s="2"/>
      <c r="BR968" s="2"/>
      <c r="BS968" s="2"/>
      <c r="BT968" s="2"/>
    </row>
    <row r="969" spans="1:72" ht="15.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c r="AR969" s="2"/>
      <c r="AS969" s="2"/>
      <c r="AT969" s="2"/>
      <c r="AU969" s="2"/>
      <c r="AV969" s="2"/>
      <c r="AW969" s="2"/>
      <c r="AX969" s="2"/>
      <c r="AY969" s="2"/>
      <c r="AZ969" s="2"/>
      <c r="BA969" s="2"/>
      <c r="BB969" s="2"/>
      <c r="BC969" s="2"/>
      <c r="BD969" s="2"/>
      <c r="BE969" s="2"/>
      <c r="BF969" s="2"/>
      <c r="BG969" s="2"/>
      <c r="BH969" s="2"/>
      <c r="BI969" s="2"/>
      <c r="BJ969" s="2"/>
      <c r="BK969" s="2"/>
      <c r="BL969" s="2"/>
      <c r="BM969" s="2"/>
      <c r="BN969" s="2"/>
      <c r="BO969" s="2"/>
      <c r="BP969" s="2"/>
      <c r="BQ969" s="2"/>
      <c r="BR969" s="2"/>
      <c r="BS969" s="2"/>
      <c r="BT969" s="2"/>
    </row>
    <row r="970" spans="1:72" ht="15.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c r="AR970" s="2"/>
      <c r="AS970" s="2"/>
      <c r="AT970" s="2"/>
      <c r="AU970" s="2"/>
      <c r="AV970" s="2"/>
      <c r="AW970" s="2"/>
      <c r="AX970" s="2"/>
      <c r="AY970" s="2"/>
      <c r="AZ970" s="2"/>
      <c r="BA970" s="2"/>
      <c r="BB970" s="2"/>
      <c r="BC970" s="2"/>
      <c r="BD970" s="2"/>
      <c r="BE970" s="2"/>
      <c r="BF970" s="2"/>
      <c r="BG970" s="2"/>
      <c r="BH970" s="2"/>
      <c r="BI970" s="2"/>
      <c r="BJ970" s="2"/>
      <c r="BK970" s="2"/>
      <c r="BL970" s="2"/>
      <c r="BM970" s="2"/>
      <c r="BN970" s="2"/>
      <c r="BO970" s="2"/>
      <c r="BP970" s="2"/>
      <c r="BQ970" s="2"/>
      <c r="BR970" s="2"/>
      <c r="BS970" s="2"/>
      <c r="BT970" s="2"/>
    </row>
    <row r="971" spans="1:72" ht="15.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c r="AR971" s="2"/>
      <c r="AS971" s="2"/>
      <c r="AT971" s="2"/>
      <c r="AU971" s="2"/>
      <c r="AV971" s="2"/>
      <c r="AW971" s="2"/>
      <c r="AX971" s="2"/>
      <c r="AY971" s="2"/>
      <c r="AZ971" s="2"/>
      <c r="BA971" s="2"/>
      <c r="BB971" s="2"/>
      <c r="BC971" s="2"/>
      <c r="BD971" s="2"/>
      <c r="BE971" s="2"/>
      <c r="BF971" s="2"/>
      <c r="BG971" s="2"/>
      <c r="BH971" s="2"/>
      <c r="BI971" s="2"/>
      <c r="BJ971" s="2"/>
      <c r="BK971" s="2"/>
      <c r="BL971" s="2"/>
      <c r="BM971" s="2"/>
      <c r="BN971" s="2"/>
      <c r="BO971" s="2"/>
      <c r="BP971" s="2"/>
      <c r="BQ971" s="2"/>
      <c r="BR971" s="2"/>
      <c r="BS971" s="2"/>
      <c r="BT971" s="2"/>
    </row>
    <row r="972" spans="1:72" ht="15.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2"/>
      <c r="AR972" s="2"/>
      <c r="AS972" s="2"/>
      <c r="AT972" s="2"/>
      <c r="AU972" s="2"/>
      <c r="AV972" s="2"/>
      <c r="AW972" s="2"/>
      <c r="AX972" s="2"/>
      <c r="AY972" s="2"/>
      <c r="AZ972" s="2"/>
      <c r="BA972" s="2"/>
      <c r="BB972" s="2"/>
      <c r="BC972" s="2"/>
      <c r="BD972" s="2"/>
      <c r="BE972" s="2"/>
      <c r="BF972" s="2"/>
      <c r="BG972" s="2"/>
      <c r="BH972" s="2"/>
      <c r="BI972" s="2"/>
      <c r="BJ972" s="2"/>
      <c r="BK972" s="2"/>
      <c r="BL972" s="2"/>
      <c r="BM972" s="2"/>
      <c r="BN972" s="2"/>
      <c r="BO972" s="2"/>
      <c r="BP972" s="2"/>
      <c r="BQ972" s="2"/>
      <c r="BR972" s="2"/>
      <c r="BS972" s="2"/>
      <c r="BT972" s="2"/>
    </row>
    <row r="973" spans="1:72" ht="15.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c r="AR973" s="2"/>
      <c r="AS973" s="2"/>
      <c r="AT973" s="2"/>
      <c r="AU973" s="2"/>
      <c r="AV973" s="2"/>
      <c r="AW973" s="2"/>
      <c r="AX973" s="2"/>
      <c r="AY973" s="2"/>
      <c r="AZ973" s="2"/>
      <c r="BA973" s="2"/>
      <c r="BB973" s="2"/>
      <c r="BC973" s="2"/>
      <c r="BD973" s="2"/>
      <c r="BE973" s="2"/>
      <c r="BF973" s="2"/>
      <c r="BG973" s="2"/>
      <c r="BH973" s="2"/>
      <c r="BI973" s="2"/>
      <c r="BJ973" s="2"/>
      <c r="BK973" s="2"/>
      <c r="BL973" s="2"/>
      <c r="BM973" s="2"/>
      <c r="BN973" s="2"/>
      <c r="BO973" s="2"/>
      <c r="BP973" s="2"/>
      <c r="BQ973" s="2"/>
      <c r="BR973" s="2"/>
      <c r="BS973" s="2"/>
      <c r="BT973" s="2"/>
    </row>
    <row r="974" spans="1:72" ht="15.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c r="AR974" s="2"/>
      <c r="AS974" s="2"/>
      <c r="AT974" s="2"/>
      <c r="AU974" s="2"/>
      <c r="AV974" s="2"/>
      <c r="AW974" s="2"/>
      <c r="AX974" s="2"/>
      <c r="AY974" s="2"/>
      <c r="AZ974" s="2"/>
      <c r="BA974" s="2"/>
      <c r="BB974" s="2"/>
      <c r="BC974" s="2"/>
      <c r="BD974" s="2"/>
      <c r="BE974" s="2"/>
      <c r="BF974" s="2"/>
      <c r="BG974" s="2"/>
      <c r="BH974" s="2"/>
      <c r="BI974" s="2"/>
      <c r="BJ974" s="2"/>
      <c r="BK974" s="2"/>
      <c r="BL974" s="2"/>
      <c r="BM974" s="2"/>
      <c r="BN974" s="2"/>
      <c r="BO974" s="2"/>
      <c r="BP974" s="2"/>
      <c r="BQ974" s="2"/>
      <c r="BR974" s="2"/>
      <c r="BS974" s="2"/>
      <c r="BT974" s="2"/>
    </row>
    <row r="975" spans="1:72" ht="15.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c r="AR975" s="2"/>
      <c r="AS975" s="2"/>
      <c r="AT975" s="2"/>
      <c r="AU975" s="2"/>
      <c r="AV975" s="2"/>
      <c r="AW975" s="2"/>
      <c r="AX975" s="2"/>
      <c r="AY975" s="2"/>
      <c r="AZ975" s="2"/>
      <c r="BA975" s="2"/>
      <c r="BB975" s="2"/>
      <c r="BC975" s="2"/>
      <c r="BD975" s="2"/>
      <c r="BE975" s="2"/>
      <c r="BF975" s="2"/>
      <c r="BG975" s="2"/>
      <c r="BH975" s="2"/>
      <c r="BI975" s="2"/>
      <c r="BJ975" s="2"/>
      <c r="BK975" s="2"/>
      <c r="BL975" s="2"/>
      <c r="BM975" s="2"/>
      <c r="BN975" s="2"/>
      <c r="BO975" s="2"/>
      <c r="BP975" s="2"/>
      <c r="BQ975" s="2"/>
      <c r="BR975" s="2"/>
      <c r="BS975" s="2"/>
      <c r="BT975" s="2"/>
    </row>
    <row r="976" spans="1:72" ht="15.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c r="AR976" s="2"/>
      <c r="AS976" s="2"/>
      <c r="AT976" s="2"/>
      <c r="AU976" s="2"/>
      <c r="AV976" s="2"/>
      <c r="AW976" s="2"/>
      <c r="AX976" s="2"/>
      <c r="AY976" s="2"/>
      <c r="AZ976" s="2"/>
      <c r="BA976" s="2"/>
      <c r="BB976" s="2"/>
      <c r="BC976" s="2"/>
      <c r="BD976" s="2"/>
      <c r="BE976" s="2"/>
      <c r="BF976" s="2"/>
      <c r="BG976" s="2"/>
      <c r="BH976" s="2"/>
      <c r="BI976" s="2"/>
      <c r="BJ976" s="2"/>
      <c r="BK976" s="2"/>
      <c r="BL976" s="2"/>
      <c r="BM976" s="2"/>
      <c r="BN976" s="2"/>
      <c r="BO976" s="2"/>
      <c r="BP976" s="2"/>
      <c r="BQ976" s="2"/>
      <c r="BR976" s="2"/>
      <c r="BS976" s="2"/>
      <c r="BT976" s="2"/>
    </row>
    <row r="977" spans="1:72" ht="15.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c r="AR977" s="2"/>
      <c r="AS977" s="2"/>
      <c r="AT977" s="2"/>
      <c r="AU977" s="2"/>
      <c r="AV977" s="2"/>
      <c r="AW977" s="2"/>
      <c r="AX977" s="2"/>
      <c r="AY977" s="2"/>
      <c r="AZ977" s="2"/>
      <c r="BA977" s="2"/>
      <c r="BB977" s="2"/>
      <c r="BC977" s="2"/>
      <c r="BD977" s="2"/>
      <c r="BE977" s="2"/>
      <c r="BF977" s="2"/>
      <c r="BG977" s="2"/>
      <c r="BH977" s="2"/>
      <c r="BI977" s="2"/>
      <c r="BJ977" s="2"/>
      <c r="BK977" s="2"/>
      <c r="BL977" s="2"/>
      <c r="BM977" s="2"/>
      <c r="BN977" s="2"/>
      <c r="BO977" s="2"/>
      <c r="BP977" s="2"/>
      <c r="BQ977" s="2"/>
      <c r="BR977" s="2"/>
      <c r="BS977" s="2"/>
      <c r="BT977" s="2"/>
    </row>
    <row r="978" spans="1:72" ht="15.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c r="AR978" s="2"/>
      <c r="AS978" s="2"/>
      <c r="AT978" s="2"/>
      <c r="AU978" s="2"/>
      <c r="AV978" s="2"/>
      <c r="AW978" s="2"/>
      <c r="AX978" s="2"/>
      <c r="AY978" s="2"/>
      <c r="AZ978" s="2"/>
      <c r="BA978" s="2"/>
      <c r="BB978" s="2"/>
      <c r="BC978" s="2"/>
      <c r="BD978" s="2"/>
      <c r="BE978" s="2"/>
      <c r="BF978" s="2"/>
      <c r="BG978" s="2"/>
      <c r="BH978" s="2"/>
      <c r="BI978" s="2"/>
      <c r="BJ978" s="2"/>
      <c r="BK978" s="2"/>
      <c r="BL978" s="2"/>
      <c r="BM978" s="2"/>
      <c r="BN978" s="2"/>
      <c r="BO978" s="2"/>
      <c r="BP978" s="2"/>
      <c r="BQ978" s="2"/>
      <c r="BR978" s="2"/>
      <c r="BS978" s="2"/>
      <c r="BT978" s="2"/>
    </row>
    <row r="979" spans="1:72" ht="15.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c r="AR979" s="2"/>
      <c r="AS979" s="2"/>
      <c r="AT979" s="2"/>
      <c r="AU979" s="2"/>
      <c r="AV979" s="2"/>
      <c r="AW979" s="2"/>
      <c r="AX979" s="2"/>
      <c r="AY979" s="2"/>
      <c r="AZ979" s="2"/>
      <c r="BA979" s="2"/>
      <c r="BB979" s="2"/>
      <c r="BC979" s="2"/>
      <c r="BD979" s="2"/>
      <c r="BE979" s="2"/>
      <c r="BF979" s="2"/>
      <c r="BG979" s="2"/>
      <c r="BH979" s="2"/>
      <c r="BI979" s="2"/>
      <c r="BJ979" s="2"/>
      <c r="BK979" s="2"/>
      <c r="BL979" s="2"/>
      <c r="BM979" s="2"/>
      <c r="BN979" s="2"/>
      <c r="BO979" s="2"/>
      <c r="BP979" s="2"/>
      <c r="BQ979" s="2"/>
      <c r="BR979" s="2"/>
      <c r="BS979" s="2"/>
      <c r="BT979" s="2"/>
    </row>
    <row r="980" spans="1:72" ht="15.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c r="AR980" s="2"/>
      <c r="AS980" s="2"/>
      <c r="AT980" s="2"/>
      <c r="AU980" s="2"/>
      <c r="AV980" s="2"/>
      <c r="AW980" s="2"/>
      <c r="AX980" s="2"/>
      <c r="AY980" s="2"/>
      <c r="AZ980" s="2"/>
      <c r="BA980" s="2"/>
      <c r="BB980" s="2"/>
      <c r="BC980" s="2"/>
      <c r="BD980" s="2"/>
      <c r="BE980" s="2"/>
      <c r="BF980" s="2"/>
      <c r="BG980" s="2"/>
      <c r="BH980" s="2"/>
      <c r="BI980" s="2"/>
      <c r="BJ980" s="2"/>
      <c r="BK980" s="2"/>
      <c r="BL980" s="2"/>
      <c r="BM980" s="2"/>
      <c r="BN980" s="2"/>
      <c r="BO980" s="2"/>
      <c r="BP980" s="2"/>
      <c r="BQ980" s="2"/>
      <c r="BR980" s="2"/>
      <c r="BS980" s="2"/>
      <c r="BT980" s="2"/>
    </row>
    <row r="981" spans="1:72" ht="15.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c r="AQ981" s="2"/>
      <c r="AR981" s="2"/>
      <c r="AS981" s="2"/>
      <c r="AT981" s="2"/>
      <c r="AU981" s="2"/>
      <c r="AV981" s="2"/>
      <c r="AW981" s="2"/>
      <c r="AX981" s="2"/>
      <c r="AY981" s="2"/>
      <c r="AZ981" s="2"/>
      <c r="BA981" s="2"/>
      <c r="BB981" s="2"/>
      <c r="BC981" s="2"/>
      <c r="BD981" s="2"/>
      <c r="BE981" s="2"/>
      <c r="BF981" s="2"/>
      <c r="BG981" s="2"/>
      <c r="BH981" s="2"/>
      <c r="BI981" s="2"/>
      <c r="BJ981" s="2"/>
      <c r="BK981" s="2"/>
      <c r="BL981" s="2"/>
      <c r="BM981" s="2"/>
      <c r="BN981" s="2"/>
      <c r="BO981" s="2"/>
      <c r="BP981" s="2"/>
      <c r="BQ981" s="2"/>
      <c r="BR981" s="2"/>
      <c r="BS981" s="2"/>
      <c r="BT981" s="2"/>
    </row>
  </sheetData>
  <mergeCells count="457">
    <mergeCell ref="BU37:BU38"/>
    <mergeCell ref="BU40:BU41"/>
    <mergeCell ref="AC37:AC38"/>
    <mergeCell ref="AE37:AE38"/>
    <mergeCell ref="AG37:AG38"/>
    <mergeCell ref="BG37:BG38"/>
    <mergeCell ref="BI37:BI38"/>
    <mergeCell ref="BK37:BK38"/>
    <mergeCell ref="BL37:BL38"/>
    <mergeCell ref="BM37:BM38"/>
    <mergeCell ref="BN37:BN38"/>
    <mergeCell ref="BR40:BR41"/>
    <mergeCell ref="BT40:BT41"/>
    <mergeCell ref="BU32:BU33"/>
    <mergeCell ref="BU34:BU35"/>
    <mergeCell ref="A37:A38"/>
    <mergeCell ref="B37:B38"/>
    <mergeCell ref="C37:C38"/>
    <mergeCell ref="D37:D38"/>
    <mergeCell ref="E37:E38"/>
    <mergeCell ref="F37:F38"/>
    <mergeCell ref="G37:G38"/>
    <mergeCell ref="H37:H38"/>
    <mergeCell ref="I37:I38"/>
    <mergeCell ref="K37:K38"/>
    <mergeCell ref="L37:L38"/>
    <mergeCell ref="M37:M38"/>
    <mergeCell ref="N37:N38"/>
    <mergeCell ref="O37:O38"/>
    <mergeCell ref="P37:P38"/>
    <mergeCell ref="Q37:Q38"/>
    <mergeCell ref="R37:R38"/>
    <mergeCell ref="S37:S38"/>
    <mergeCell ref="T37:T38"/>
    <mergeCell ref="U37:U38"/>
    <mergeCell ref="V37:V38"/>
    <mergeCell ref="W37:W38"/>
    <mergeCell ref="BU30:BU31"/>
    <mergeCell ref="B32:B33"/>
    <mergeCell ref="C32:C33"/>
    <mergeCell ref="D32:D33"/>
    <mergeCell ref="E32:E33"/>
    <mergeCell ref="F32:F33"/>
    <mergeCell ref="G32:G33"/>
    <mergeCell ref="K32:K33"/>
    <mergeCell ref="L32:L33"/>
    <mergeCell ref="M32:M33"/>
    <mergeCell ref="N32:N33"/>
    <mergeCell ref="O32:O33"/>
    <mergeCell ref="P32:P33"/>
    <mergeCell ref="Q32:Q33"/>
    <mergeCell ref="R32:R33"/>
    <mergeCell ref="S32:S33"/>
    <mergeCell ref="T32:T33"/>
    <mergeCell ref="U32:U33"/>
    <mergeCell ref="V32:V33"/>
    <mergeCell ref="W32:W33"/>
    <mergeCell ref="X32:X33"/>
    <mergeCell ref="Y32:Y33"/>
    <mergeCell ref="BT30:BT31"/>
    <mergeCell ref="R30:R31"/>
    <mergeCell ref="A32:A33"/>
    <mergeCell ref="AD30:AD31"/>
    <mergeCell ref="AE30:AE31"/>
    <mergeCell ref="AF30:AF31"/>
    <mergeCell ref="AG30:AG31"/>
    <mergeCell ref="BI30:BI31"/>
    <mergeCell ref="BJ30:BJ31"/>
    <mergeCell ref="BK30:BK31"/>
    <mergeCell ref="BL30:BL31"/>
    <mergeCell ref="U30:U31"/>
    <mergeCell ref="V30:V31"/>
    <mergeCell ref="W30:W31"/>
    <mergeCell ref="X30:X31"/>
    <mergeCell ref="Y30:Y31"/>
    <mergeCell ref="Z30:Z31"/>
    <mergeCell ref="AA30:AA31"/>
    <mergeCell ref="AB30:AB31"/>
    <mergeCell ref="AC30:AC31"/>
    <mergeCell ref="L30:L31"/>
    <mergeCell ref="M30:M31"/>
    <mergeCell ref="N30:N31"/>
    <mergeCell ref="O30:O31"/>
    <mergeCell ref="P30:P31"/>
    <mergeCell ref="Q30:Q31"/>
    <mergeCell ref="S30:S31"/>
    <mergeCell ref="T30:T31"/>
    <mergeCell ref="A30:A31"/>
    <mergeCell ref="B30:B31"/>
    <mergeCell ref="C30:C31"/>
    <mergeCell ref="D30:D31"/>
    <mergeCell ref="E30:E31"/>
    <mergeCell ref="F30:F31"/>
    <mergeCell ref="G30:G31"/>
    <mergeCell ref="J30:J31"/>
    <mergeCell ref="K30:K31"/>
    <mergeCell ref="BS5:BU5"/>
    <mergeCell ref="BU6:BU7"/>
    <mergeCell ref="BU15:BU19"/>
    <mergeCell ref="BU28:BU29"/>
    <mergeCell ref="BI40:BI41"/>
    <mergeCell ref="BJ40:BJ41"/>
    <mergeCell ref="BK40:BK41"/>
    <mergeCell ref="BL40:BL41"/>
    <mergeCell ref="BM40:BM41"/>
    <mergeCell ref="BN40:BN41"/>
    <mergeCell ref="BO40:BO41"/>
    <mergeCell ref="BP40:BP41"/>
    <mergeCell ref="BQ40:BQ41"/>
    <mergeCell ref="BJ32:BJ33"/>
    <mergeCell ref="BK32:BK33"/>
    <mergeCell ref="BL32:BL33"/>
    <mergeCell ref="BT32:BT33"/>
    <mergeCell ref="BQ8:BQ9"/>
    <mergeCell ref="BR8:BR9"/>
    <mergeCell ref="BS8:BS9"/>
    <mergeCell ref="BT8:BT9"/>
    <mergeCell ref="BT11:BT12"/>
    <mergeCell ref="BT13:BT14"/>
    <mergeCell ref="BT15:BT19"/>
    <mergeCell ref="AB40:AB41"/>
    <mergeCell ref="AC40:AC41"/>
    <mergeCell ref="AD40:AD41"/>
    <mergeCell ref="AE40:AE41"/>
    <mergeCell ref="AF40:AF41"/>
    <mergeCell ref="AG40:AG41"/>
    <mergeCell ref="BF40:BF41"/>
    <mergeCell ref="BG40:BG41"/>
    <mergeCell ref="BH40:BH41"/>
    <mergeCell ref="S40:S41"/>
    <mergeCell ref="T40:T41"/>
    <mergeCell ref="U40:U41"/>
    <mergeCell ref="V40:V41"/>
    <mergeCell ref="W40:W41"/>
    <mergeCell ref="X40:X41"/>
    <mergeCell ref="Y40:Y41"/>
    <mergeCell ref="Z40:Z41"/>
    <mergeCell ref="AA40:AA41"/>
    <mergeCell ref="J40:J41"/>
    <mergeCell ref="K40:K41"/>
    <mergeCell ref="L40:L41"/>
    <mergeCell ref="M40:M41"/>
    <mergeCell ref="N40:N41"/>
    <mergeCell ref="O40:O41"/>
    <mergeCell ref="P40:P41"/>
    <mergeCell ref="Q40:Q41"/>
    <mergeCell ref="R40:R41"/>
    <mergeCell ref="A40:A41"/>
    <mergeCell ref="B40:B41"/>
    <mergeCell ref="C40:C41"/>
    <mergeCell ref="D40:D41"/>
    <mergeCell ref="E40:E41"/>
    <mergeCell ref="F40:F41"/>
    <mergeCell ref="G40:G41"/>
    <mergeCell ref="H40:H41"/>
    <mergeCell ref="I40:I41"/>
    <mergeCell ref="A34:A35"/>
    <mergeCell ref="B34:B35"/>
    <mergeCell ref="C34:C35"/>
    <mergeCell ref="BL34:BL35"/>
    <mergeCell ref="BT34:BT35"/>
    <mergeCell ref="X37:X38"/>
    <mergeCell ref="Y37:Y38"/>
    <mergeCell ref="Z37:Z38"/>
    <mergeCell ref="AA37:AA38"/>
    <mergeCell ref="AB37:AB38"/>
    <mergeCell ref="BO37:BO38"/>
    <mergeCell ref="BP37:BP38"/>
    <mergeCell ref="BQ37:BQ38"/>
    <mergeCell ref="BR37:BR38"/>
    <mergeCell ref="BS37:BS38"/>
    <mergeCell ref="BT37:BT38"/>
    <mergeCell ref="Z32:Z33"/>
    <mergeCell ref="AA32:AA33"/>
    <mergeCell ref="AB32:AB33"/>
    <mergeCell ref="AC32:AC33"/>
    <mergeCell ref="AE32:AE33"/>
    <mergeCell ref="AG32:AG33"/>
    <mergeCell ref="BI32:BI33"/>
    <mergeCell ref="BT28:BT29"/>
    <mergeCell ref="BF25:BF26"/>
    <mergeCell ref="BG25:BG26"/>
    <mergeCell ref="BH25:BH26"/>
    <mergeCell ref="BI25:BI26"/>
    <mergeCell ref="BJ25:BJ26"/>
    <mergeCell ref="BK25:BK26"/>
    <mergeCell ref="BT25:BT26"/>
    <mergeCell ref="BL25:BL26"/>
    <mergeCell ref="BM25:BM26"/>
    <mergeCell ref="BN25:BN26"/>
    <mergeCell ref="BO25:BO26"/>
    <mergeCell ref="BP25:BP26"/>
    <mergeCell ref="BQ25:BQ26"/>
    <mergeCell ref="BR25:BR26"/>
    <mergeCell ref="A28:A29"/>
    <mergeCell ref="B28:B29"/>
    <mergeCell ref="C28:C29"/>
    <mergeCell ref="K25:K26"/>
    <mergeCell ref="L25:L26"/>
    <mergeCell ref="M25:M26"/>
    <mergeCell ref="N25:N26"/>
    <mergeCell ref="O25:O26"/>
    <mergeCell ref="A25:A26"/>
    <mergeCell ref="B25:B26"/>
    <mergeCell ref="C25:C26"/>
    <mergeCell ref="D25:D26"/>
    <mergeCell ref="E25:E26"/>
    <mergeCell ref="F25:F26"/>
    <mergeCell ref="G25:G26"/>
    <mergeCell ref="I25:I26"/>
    <mergeCell ref="J25:J26"/>
    <mergeCell ref="BM18:BM19"/>
    <mergeCell ref="BN18:BN19"/>
    <mergeCell ref="BO18:BO19"/>
    <mergeCell ref="BP8:BP9"/>
    <mergeCell ref="BP18:BP19"/>
    <mergeCell ref="BQ18:BQ19"/>
    <mergeCell ref="BR18:BR19"/>
    <mergeCell ref="BT20:BT21"/>
    <mergeCell ref="BT22:BT23"/>
    <mergeCell ref="BJ18:BJ19"/>
    <mergeCell ref="BK18:BK19"/>
    <mergeCell ref="BL18:BL19"/>
    <mergeCell ref="BI20:BI21"/>
    <mergeCell ref="BJ20:BJ21"/>
    <mergeCell ref="BK20:BK21"/>
    <mergeCell ref="BL20:BL21"/>
    <mergeCell ref="BJ22:BJ23"/>
    <mergeCell ref="BK22:BK23"/>
    <mergeCell ref="BL22:BL23"/>
    <mergeCell ref="BI22:BI23"/>
    <mergeCell ref="BG18:BG19"/>
    <mergeCell ref="BH18:BH19"/>
    <mergeCell ref="BI18:BI19"/>
    <mergeCell ref="V18:V19"/>
    <mergeCell ref="AC22:AC23"/>
    <mergeCell ref="AE22:AE23"/>
    <mergeCell ref="V20:V21"/>
    <mergeCell ref="W20:W21"/>
    <mergeCell ref="X20:X21"/>
    <mergeCell ref="Y20:Y21"/>
    <mergeCell ref="Z20:Z21"/>
    <mergeCell ref="AA20:AA21"/>
    <mergeCell ref="AB20:AB21"/>
    <mergeCell ref="AD18:AD19"/>
    <mergeCell ref="AE18:AE19"/>
    <mergeCell ref="AF18:AF19"/>
    <mergeCell ref="AC20:AC21"/>
    <mergeCell ref="AD20:AD21"/>
    <mergeCell ref="AE20:AE21"/>
    <mergeCell ref="AF20:AF21"/>
    <mergeCell ref="Y22:Y23"/>
    <mergeCell ref="Z22:Z23"/>
    <mergeCell ref="AA22:AA23"/>
    <mergeCell ref="AB22:AB23"/>
    <mergeCell ref="A20:A24"/>
    <mergeCell ref="B20:B21"/>
    <mergeCell ref="C20:C21"/>
    <mergeCell ref="D20:D21"/>
    <mergeCell ref="E20:E21"/>
    <mergeCell ref="BF18:BF19"/>
    <mergeCell ref="B22:B23"/>
    <mergeCell ref="C22:C23"/>
    <mergeCell ref="D22:D23"/>
    <mergeCell ref="E22:E23"/>
    <mergeCell ref="K22:K23"/>
    <mergeCell ref="L22:L23"/>
    <mergeCell ref="M22:M23"/>
    <mergeCell ref="N22:N23"/>
    <mergeCell ref="O22:O23"/>
    <mergeCell ref="F22:F23"/>
    <mergeCell ref="G22:G23"/>
    <mergeCell ref="F20:F21"/>
    <mergeCell ref="G20:G21"/>
    <mergeCell ref="J20:J21"/>
    <mergeCell ref="K20:K21"/>
    <mergeCell ref="L20:L21"/>
    <mergeCell ref="M20:M21"/>
    <mergeCell ref="N20:N21"/>
    <mergeCell ref="S8:S9"/>
    <mergeCell ref="BL15:BL17"/>
    <mergeCell ref="BM15:BM17"/>
    <mergeCell ref="BN15:BN17"/>
    <mergeCell ref="BO15:BO17"/>
    <mergeCell ref="BP15:BP17"/>
    <mergeCell ref="BQ15:BQ17"/>
    <mergeCell ref="BR15:BR17"/>
    <mergeCell ref="BG8:BG9"/>
    <mergeCell ref="BF15:BF17"/>
    <mergeCell ref="BG15:BG17"/>
    <mergeCell ref="BH15:BH17"/>
    <mergeCell ref="BI15:BI17"/>
    <mergeCell ref="BJ15:BJ17"/>
    <mergeCell ref="BK15:BK17"/>
    <mergeCell ref="BI8:BI9"/>
    <mergeCell ref="BK8:BK9"/>
    <mergeCell ref="BL8:BL9"/>
    <mergeCell ref="BM8:BM9"/>
    <mergeCell ref="BN8:BN9"/>
    <mergeCell ref="BO8:BO9"/>
    <mergeCell ref="BL11:BL12"/>
    <mergeCell ref="Z15:Z17"/>
    <mergeCell ref="AA15:AA17"/>
    <mergeCell ref="B8:B9"/>
    <mergeCell ref="A5:C5"/>
    <mergeCell ref="A6:A7"/>
    <mergeCell ref="C6:C7"/>
    <mergeCell ref="D6:D7"/>
    <mergeCell ref="E6:E7"/>
    <mergeCell ref="F6:F7"/>
    <mergeCell ref="A8:A10"/>
    <mergeCell ref="AC8:AC9"/>
    <mergeCell ref="M8:M9"/>
    <mergeCell ref="N8:N9"/>
    <mergeCell ref="E8:E9"/>
    <mergeCell ref="F8:F9"/>
    <mergeCell ref="G8:G9"/>
    <mergeCell ref="H8:H9"/>
    <mergeCell ref="I8:I9"/>
    <mergeCell ref="K8:K9"/>
    <mergeCell ref="L8:L9"/>
    <mergeCell ref="C8:C9"/>
    <mergeCell ref="D8:D9"/>
    <mergeCell ref="O8:O9"/>
    <mergeCell ref="P8:P9"/>
    <mergeCell ref="Q8:Q9"/>
    <mergeCell ref="R8:R9"/>
    <mergeCell ref="BP6:BP7"/>
    <mergeCell ref="BQ6:BQ7"/>
    <mergeCell ref="BR6:BR7"/>
    <mergeCell ref="BS6:BS7"/>
    <mergeCell ref="BT6:BT7"/>
    <mergeCell ref="A1:C3"/>
    <mergeCell ref="D1:BS1"/>
    <mergeCell ref="D2:BS3"/>
    <mergeCell ref="D5:AG5"/>
    <mergeCell ref="AH5:BL5"/>
    <mergeCell ref="BM5:BR5"/>
    <mergeCell ref="G6:H7"/>
    <mergeCell ref="I6:I7"/>
    <mergeCell ref="J6:J7"/>
    <mergeCell ref="AE6:AE7"/>
    <mergeCell ref="AG6:AG7"/>
    <mergeCell ref="AH6:AH7"/>
    <mergeCell ref="AI6:AI7"/>
    <mergeCell ref="B6:B7"/>
    <mergeCell ref="K6:AC6"/>
    <mergeCell ref="AJ6:AY6"/>
    <mergeCell ref="AZ6:BA6"/>
    <mergeCell ref="BC6:BG6"/>
    <mergeCell ref="BI6:BK6"/>
    <mergeCell ref="BL6:BL7"/>
    <mergeCell ref="BM6:BM7"/>
    <mergeCell ref="BN6:BN7"/>
    <mergeCell ref="BO6:BO7"/>
    <mergeCell ref="AA8:AA9"/>
    <mergeCell ref="AB8:AB9"/>
    <mergeCell ref="T8:T9"/>
    <mergeCell ref="U8:U9"/>
    <mergeCell ref="V8:V9"/>
    <mergeCell ref="W8:W9"/>
    <mergeCell ref="X8:X9"/>
    <mergeCell ref="Y8:Y9"/>
    <mergeCell ref="Z8:Z9"/>
    <mergeCell ref="AE8:AE9"/>
    <mergeCell ref="AG8:AG9"/>
    <mergeCell ref="O20:O21"/>
    <mergeCell ref="P20:P21"/>
    <mergeCell ref="T25:T26"/>
    <mergeCell ref="U25:U26"/>
    <mergeCell ref="V25:V26"/>
    <mergeCell ref="AD25:AD26"/>
    <mergeCell ref="AE25:AE26"/>
    <mergeCell ref="AF25:AF26"/>
    <mergeCell ref="AG25:AG26"/>
    <mergeCell ref="W25:W26"/>
    <mergeCell ref="X25:X26"/>
    <mergeCell ref="Y25:Y26"/>
    <mergeCell ref="Z25:Z26"/>
    <mergeCell ref="AA25:AA26"/>
    <mergeCell ref="AB25:AB26"/>
    <mergeCell ref="AC25:AC26"/>
    <mergeCell ref="P25:P26"/>
    <mergeCell ref="Q25:Q26"/>
    <mergeCell ref="R25:R26"/>
    <mergeCell ref="S25:S26"/>
    <mergeCell ref="W22:W23"/>
    <mergeCell ref="X22:X23"/>
    <mergeCell ref="P22:P23"/>
    <mergeCell ref="Q22:Q23"/>
    <mergeCell ref="R22:R23"/>
    <mergeCell ref="S22:S23"/>
    <mergeCell ref="T22:T23"/>
    <mergeCell ref="U22:U23"/>
    <mergeCell ref="V22:V23"/>
    <mergeCell ref="Q20:Q21"/>
    <mergeCell ref="R20:R21"/>
    <mergeCell ref="S20:S21"/>
    <mergeCell ref="T20:T21"/>
    <mergeCell ref="U20:U21"/>
    <mergeCell ref="P18:P19"/>
    <mergeCell ref="Q18:Q19"/>
    <mergeCell ref="R18:R19"/>
    <mergeCell ref="S18:S19"/>
    <mergeCell ref="T18:T19"/>
    <mergeCell ref="U18:U19"/>
    <mergeCell ref="V15:V17"/>
    <mergeCell ref="W15:W17"/>
    <mergeCell ref="X15:X17"/>
    <mergeCell ref="W18:W19"/>
    <mergeCell ref="X18:X19"/>
    <mergeCell ref="T15:T17"/>
    <mergeCell ref="U15:U17"/>
    <mergeCell ref="AF15:AF17"/>
    <mergeCell ref="Y15:Y17"/>
    <mergeCell ref="Y18:Y19"/>
    <mergeCell ref="Z18:Z19"/>
    <mergeCell ref="AA18:AA19"/>
    <mergeCell ref="AB18:AB19"/>
    <mergeCell ref="AC18:AC19"/>
    <mergeCell ref="AB15:AB17"/>
    <mergeCell ref="AC15:AC17"/>
    <mergeCell ref="AD15:AD17"/>
    <mergeCell ref="AE15:AE17"/>
    <mergeCell ref="G15:G17"/>
    <mergeCell ref="M15:M17"/>
    <mergeCell ref="N15:N17"/>
    <mergeCell ref="O15:O17"/>
    <mergeCell ref="P15:P17"/>
    <mergeCell ref="Q15:Q17"/>
    <mergeCell ref="R15:R17"/>
    <mergeCell ref="S15:S17"/>
    <mergeCell ref="J15:J17"/>
    <mergeCell ref="J18:J19"/>
    <mergeCell ref="M18:M19"/>
    <mergeCell ref="N18:N19"/>
    <mergeCell ref="O18:O19"/>
    <mergeCell ref="A11:A12"/>
    <mergeCell ref="B11:B12"/>
    <mergeCell ref="C11:C12"/>
    <mergeCell ref="A13:A14"/>
    <mergeCell ref="B13:B14"/>
    <mergeCell ref="C13:C14"/>
    <mergeCell ref="A15:A19"/>
    <mergeCell ref="K15:K17"/>
    <mergeCell ref="L15:L17"/>
    <mergeCell ref="B15:B19"/>
    <mergeCell ref="C15:C19"/>
    <mergeCell ref="F18:F19"/>
    <mergeCell ref="G18:G19"/>
    <mergeCell ref="D18:D19"/>
    <mergeCell ref="E18:E19"/>
    <mergeCell ref="K18:K19"/>
    <mergeCell ref="L18:L19"/>
    <mergeCell ref="D15:D17"/>
    <mergeCell ref="E15:E17"/>
    <mergeCell ref="F15:F17"/>
  </mergeCells>
  <conditionalFormatting sqref="J10:AD10 K8:T8 AD8:AD9">
    <cfRule type="containsText" dxfId="640" priority="1" operator="containsText" text="Muy Baja">
      <formula>NOT(ISERROR(SEARCH(("Muy Baja"),(J10))))</formula>
    </cfRule>
  </conditionalFormatting>
  <conditionalFormatting sqref="J10:AD10 K8:T8 AD8:AD9">
    <cfRule type="containsText" dxfId="639" priority="2" operator="containsText" text="Baja">
      <formula>NOT(ISERROR(SEARCH(("Baja"),(J10))))</formula>
    </cfRule>
  </conditionalFormatting>
  <conditionalFormatting sqref="J10:AD10 K8:T8 AD8:AD9">
    <cfRule type="containsText" dxfId="638" priority="3" operator="containsText" text="A l t a">
      <formula>NOT(ISERROR(SEARCH(("A l t a"),(J10))))</formula>
    </cfRule>
  </conditionalFormatting>
  <conditionalFormatting sqref="J10:AD10 K8:T8 AD8:AD9">
    <cfRule type="containsText" dxfId="637" priority="4" operator="containsText" text="Muy Alta">
      <formula>NOT(ISERROR(SEARCH(("Muy Alta"),(J10))))</formula>
    </cfRule>
  </conditionalFormatting>
  <conditionalFormatting sqref="J10:AD10 K8:T8 AD8:AD9">
    <cfRule type="cellIs" dxfId="636" priority="5" operator="equal">
      <formula>"Media"</formula>
    </cfRule>
  </conditionalFormatting>
  <conditionalFormatting sqref="AG8 AG25">
    <cfRule type="containsText" dxfId="635" priority="6" operator="containsText" text="Extremo">
      <formula>NOT(ISERROR(SEARCH(("Extremo"),(AG8))))</formula>
    </cfRule>
  </conditionalFormatting>
  <conditionalFormatting sqref="AG8 AG25">
    <cfRule type="containsText" dxfId="634" priority="7" operator="containsText" text="Alto">
      <formula>NOT(ISERROR(SEARCH(("Alto"),(AG8))))</formula>
    </cfRule>
  </conditionalFormatting>
  <conditionalFormatting sqref="AE8 AE10 AG8 AG25">
    <cfRule type="containsText" dxfId="633" priority="8" operator="containsText" text="Moderado">
      <formula>NOT(ISERROR(SEARCH(("Moderado"),(AE8))))</formula>
    </cfRule>
  </conditionalFormatting>
  <conditionalFormatting sqref="AG8 AG25">
    <cfRule type="containsText" dxfId="632" priority="9" operator="containsText" text="Bajo">
      <formula>NOT(ISERROR(SEARCH(("Bajo"),(AG8))))</formula>
    </cfRule>
  </conditionalFormatting>
  <conditionalFormatting sqref="AE8 AE10">
    <cfRule type="containsText" dxfId="631" priority="10" operator="containsText" text="Catastrófico">
      <formula>NOT(ISERROR(SEARCH(("Catastrófico"),(AE8))))</formula>
    </cfRule>
  </conditionalFormatting>
  <conditionalFormatting sqref="AE8 AE10">
    <cfRule type="containsText" dxfId="630" priority="11" operator="containsText" text="Mayor">
      <formula>NOT(ISERROR(SEARCH(("Mayor"),(AE8))))</formula>
    </cfRule>
  </conditionalFormatting>
  <conditionalFormatting sqref="AE8 AE10">
    <cfRule type="containsText" dxfId="629" priority="12" operator="containsText" text="Menor">
      <formula>NOT(ISERROR(SEARCH(("Menor"),(AE8))))</formula>
    </cfRule>
  </conditionalFormatting>
  <conditionalFormatting sqref="AE8 AE10">
    <cfRule type="containsText" dxfId="628" priority="13" operator="containsText" text="Leve">
      <formula>NOT(ISERROR(SEARCH(("Leve"),(AE8))))</formula>
    </cfRule>
  </conditionalFormatting>
  <conditionalFormatting sqref="AE11">
    <cfRule type="containsText" dxfId="627" priority="14" operator="containsText" text="Catastrófico">
      <formula>NOT(ISERROR(SEARCH(("Catastrófico"),(AE11))))</formula>
    </cfRule>
  </conditionalFormatting>
  <conditionalFormatting sqref="AE11">
    <cfRule type="containsText" dxfId="626" priority="15" operator="containsText" text="Mayor">
      <formula>NOT(ISERROR(SEARCH(("Mayor"),(AE11))))</formula>
    </cfRule>
  </conditionalFormatting>
  <conditionalFormatting sqref="AE11">
    <cfRule type="containsText" dxfId="625" priority="16" operator="containsText" text="Moderado">
      <formula>NOT(ISERROR(SEARCH(("Moderado"),(AE11))))</formula>
    </cfRule>
  </conditionalFormatting>
  <conditionalFormatting sqref="AE11">
    <cfRule type="containsText" dxfId="624" priority="17" operator="containsText" text="Menor">
      <formula>NOT(ISERROR(SEARCH(("Menor"),(AE11))))</formula>
    </cfRule>
  </conditionalFormatting>
  <conditionalFormatting sqref="AE11">
    <cfRule type="containsText" dxfId="623" priority="18" operator="containsText" text="Leve">
      <formula>NOT(ISERROR(SEARCH(("Leve"),(AE11))))</formula>
    </cfRule>
  </conditionalFormatting>
  <conditionalFormatting sqref="AD11">
    <cfRule type="containsText" dxfId="622" priority="19" operator="containsText" text="Muy Baja">
      <formula>NOT(ISERROR(SEARCH(("Muy Baja"),(AD11))))</formula>
    </cfRule>
  </conditionalFormatting>
  <conditionalFormatting sqref="AD11">
    <cfRule type="containsText" dxfId="621" priority="20" operator="containsText" text="Baja">
      <formula>NOT(ISERROR(SEARCH(("Baja"),(AD11))))</formula>
    </cfRule>
  </conditionalFormatting>
  <conditionalFormatting sqref="AD11">
    <cfRule type="containsText" dxfId="620" priority="21" operator="containsText" text="A l t a">
      <formula>NOT(ISERROR(SEARCH(("A l t a"),(AD11))))</formula>
    </cfRule>
  </conditionalFormatting>
  <conditionalFormatting sqref="AD11">
    <cfRule type="containsText" dxfId="619" priority="22" operator="containsText" text="Muy Alta">
      <formula>NOT(ISERROR(SEARCH(("Muy Alta"),(AD11))))</formula>
    </cfRule>
  </conditionalFormatting>
  <conditionalFormatting sqref="AD11">
    <cfRule type="cellIs" dxfId="618" priority="23" operator="equal">
      <formula>"Media"</formula>
    </cfRule>
  </conditionalFormatting>
  <conditionalFormatting sqref="J11">
    <cfRule type="containsText" dxfId="617" priority="24" operator="containsText" text="Muy Baja">
      <formula>NOT(ISERROR(SEARCH(("Muy Baja"),(J11))))</formula>
    </cfRule>
  </conditionalFormatting>
  <conditionalFormatting sqref="J11">
    <cfRule type="containsText" dxfId="616" priority="25" operator="containsText" text="Baja">
      <formula>NOT(ISERROR(SEARCH(("Baja"),(J11))))</formula>
    </cfRule>
  </conditionalFormatting>
  <conditionalFormatting sqref="J11">
    <cfRule type="containsText" dxfId="615" priority="26" operator="containsText" text="A l t a">
      <formula>NOT(ISERROR(SEARCH(("A l t a"),(J11))))</formula>
    </cfRule>
  </conditionalFormatting>
  <conditionalFormatting sqref="J11">
    <cfRule type="containsText" dxfId="614" priority="27" operator="containsText" text="Muy Alta">
      <formula>NOT(ISERROR(SEARCH(("Muy Alta"),(J11))))</formula>
    </cfRule>
  </conditionalFormatting>
  <conditionalFormatting sqref="J11">
    <cfRule type="cellIs" dxfId="613" priority="28" operator="equal">
      <formula>"Media"</formula>
    </cfRule>
  </conditionalFormatting>
  <conditionalFormatting sqref="AE12">
    <cfRule type="containsText" dxfId="612" priority="29" operator="containsText" text="Catastrófico">
      <formula>NOT(ISERROR(SEARCH(("Catastrófico"),(AE12))))</formula>
    </cfRule>
  </conditionalFormatting>
  <conditionalFormatting sqref="AE12">
    <cfRule type="containsText" dxfId="611" priority="30" operator="containsText" text="Mayor">
      <formula>NOT(ISERROR(SEARCH(("Mayor"),(AE12))))</formula>
    </cfRule>
  </conditionalFormatting>
  <conditionalFormatting sqref="AE12">
    <cfRule type="containsText" dxfId="610" priority="31" operator="containsText" text="Moderado">
      <formula>NOT(ISERROR(SEARCH(("Moderado"),(AE12))))</formula>
    </cfRule>
  </conditionalFormatting>
  <conditionalFormatting sqref="AE12">
    <cfRule type="containsText" dxfId="609" priority="32" operator="containsText" text="Menor">
      <formula>NOT(ISERROR(SEARCH(("Menor"),(AE12))))</formula>
    </cfRule>
  </conditionalFormatting>
  <conditionalFormatting sqref="AE12">
    <cfRule type="containsText" dxfId="608" priority="33" operator="containsText" text="Leve">
      <formula>NOT(ISERROR(SEARCH(("Leve"),(AE12))))</formula>
    </cfRule>
  </conditionalFormatting>
  <conditionalFormatting sqref="AD12">
    <cfRule type="containsText" dxfId="607" priority="34" operator="containsText" text="Muy Baja">
      <formula>NOT(ISERROR(SEARCH(("Muy Baja"),(AD12))))</formula>
    </cfRule>
  </conditionalFormatting>
  <conditionalFormatting sqref="AD12">
    <cfRule type="containsText" dxfId="606" priority="35" operator="containsText" text="Baja">
      <formula>NOT(ISERROR(SEARCH(("Baja"),(AD12))))</formula>
    </cfRule>
  </conditionalFormatting>
  <conditionalFormatting sqref="AD12">
    <cfRule type="containsText" dxfId="605" priority="36" operator="containsText" text="A l t a">
      <formula>NOT(ISERROR(SEARCH(("A l t a"),(AD12))))</formula>
    </cfRule>
  </conditionalFormatting>
  <conditionalFormatting sqref="AD12">
    <cfRule type="containsText" dxfId="604" priority="37" operator="containsText" text="Muy Alta">
      <formula>NOT(ISERROR(SEARCH(("Muy Alta"),(AD12))))</formula>
    </cfRule>
  </conditionalFormatting>
  <conditionalFormatting sqref="AD12">
    <cfRule type="cellIs" dxfId="603" priority="38" operator="equal">
      <formula>"Media"</formula>
    </cfRule>
  </conditionalFormatting>
  <conditionalFormatting sqref="J12">
    <cfRule type="containsText" dxfId="602" priority="39" operator="containsText" text="Muy Baja">
      <formula>NOT(ISERROR(SEARCH(("Muy Baja"),(J12))))</formula>
    </cfRule>
  </conditionalFormatting>
  <conditionalFormatting sqref="J12">
    <cfRule type="containsText" dxfId="601" priority="40" operator="containsText" text="Baja">
      <formula>NOT(ISERROR(SEARCH(("Baja"),(J12))))</formula>
    </cfRule>
  </conditionalFormatting>
  <conditionalFormatting sqref="J12">
    <cfRule type="containsText" dxfId="600" priority="41" operator="containsText" text="A l t a">
      <formula>NOT(ISERROR(SEARCH(("A l t a"),(J12))))</formula>
    </cfRule>
  </conditionalFormatting>
  <conditionalFormatting sqref="J12">
    <cfRule type="containsText" dxfId="599" priority="42" operator="containsText" text="Muy Alta">
      <formula>NOT(ISERROR(SEARCH(("Muy Alta"),(J12))))</formula>
    </cfRule>
  </conditionalFormatting>
  <conditionalFormatting sqref="J12">
    <cfRule type="cellIs" dxfId="598" priority="43" operator="equal">
      <formula>"Media"</formula>
    </cfRule>
  </conditionalFormatting>
  <conditionalFormatting sqref="K11:K12">
    <cfRule type="containsText" dxfId="597" priority="44" operator="containsText" text="Muy Baja">
      <formula>NOT(ISERROR(SEARCH(("Muy Baja"),(K11))))</formula>
    </cfRule>
  </conditionalFormatting>
  <conditionalFormatting sqref="K11:K12">
    <cfRule type="containsText" dxfId="596" priority="45" operator="containsText" text="Baja">
      <formula>NOT(ISERROR(SEARCH(("Baja"),(K11))))</formula>
    </cfRule>
  </conditionalFormatting>
  <conditionalFormatting sqref="K11:K12">
    <cfRule type="containsText" dxfId="595" priority="46" operator="containsText" text="A l t a">
      <formula>NOT(ISERROR(SEARCH(("A l t a"),(K11))))</formula>
    </cfRule>
  </conditionalFormatting>
  <conditionalFormatting sqref="K11:K12">
    <cfRule type="containsText" dxfId="594" priority="47" operator="containsText" text="Muy Alta">
      <formula>NOT(ISERROR(SEARCH(("Muy Alta"),(K11))))</formula>
    </cfRule>
  </conditionalFormatting>
  <conditionalFormatting sqref="K11:K12">
    <cfRule type="cellIs" dxfId="593" priority="48" operator="equal">
      <formula>"Media"</formula>
    </cfRule>
  </conditionalFormatting>
  <conditionalFormatting sqref="L11:AC12">
    <cfRule type="containsText" dxfId="592" priority="49" operator="containsText" text="Muy Baja">
      <formula>NOT(ISERROR(SEARCH(("Muy Baja"),(L11))))</formula>
    </cfRule>
  </conditionalFormatting>
  <conditionalFormatting sqref="L11:AC12">
    <cfRule type="containsText" dxfId="591" priority="50" operator="containsText" text="Baja">
      <formula>NOT(ISERROR(SEARCH(("Baja"),(L11))))</formula>
    </cfRule>
  </conditionalFormatting>
  <conditionalFormatting sqref="L11:AC12">
    <cfRule type="containsText" dxfId="590" priority="51" operator="containsText" text="A l t a">
      <formula>NOT(ISERROR(SEARCH(("A l t a"),(L11))))</formula>
    </cfRule>
  </conditionalFormatting>
  <conditionalFormatting sqref="L11:AC12">
    <cfRule type="containsText" dxfId="589" priority="52" operator="containsText" text="Muy Alta">
      <formula>NOT(ISERROR(SEARCH(("Muy Alta"),(L11))))</formula>
    </cfRule>
  </conditionalFormatting>
  <conditionalFormatting sqref="L11:AC12">
    <cfRule type="cellIs" dxfId="588" priority="53" operator="equal">
      <formula>"Media"</formula>
    </cfRule>
  </conditionalFormatting>
  <conditionalFormatting sqref="I8 I25">
    <cfRule type="containsText" dxfId="587" priority="54" operator="containsText" text="Rara vez">
      <formula>NOT(ISERROR(SEARCH(("Rara vez"),(I8))))</formula>
    </cfRule>
  </conditionalFormatting>
  <conditionalFormatting sqref="I8 I25">
    <cfRule type="containsText" dxfId="586" priority="55" operator="containsText" text="Improbable">
      <formula>NOT(ISERROR(SEARCH(("Improbable"),(I8))))</formula>
    </cfRule>
  </conditionalFormatting>
  <conditionalFormatting sqref="I8 I25">
    <cfRule type="containsText" dxfId="585" priority="56" operator="containsText" text="Probable">
      <formula>NOT(ISERROR(SEARCH(("Probable"),(I8))))</formula>
    </cfRule>
  </conditionalFormatting>
  <conditionalFormatting sqref="I8 I25">
    <cfRule type="containsText" dxfId="584" priority="57" operator="containsText" text="Casi seguro">
      <formula>NOT(ISERROR(SEARCH(("Casi seguro"),(I8))))</formula>
    </cfRule>
  </conditionalFormatting>
  <conditionalFormatting sqref="I8 I25">
    <cfRule type="cellIs" dxfId="583" priority="58" operator="equal">
      <formula>"Posible"</formula>
    </cfRule>
  </conditionalFormatting>
  <conditionalFormatting sqref="J8:J9">
    <cfRule type="containsText" dxfId="582" priority="59" operator="containsText" text="Muy Baja">
      <formula>NOT(ISERROR(SEARCH(("Muy Baja"),(J8))))</formula>
    </cfRule>
  </conditionalFormatting>
  <conditionalFormatting sqref="J8:J9">
    <cfRule type="containsText" dxfId="581" priority="60" operator="containsText" text="Baja">
      <formula>NOT(ISERROR(SEARCH(("Baja"),(J8))))</formula>
    </cfRule>
  </conditionalFormatting>
  <conditionalFormatting sqref="J8:J9">
    <cfRule type="containsText" dxfId="580" priority="61" operator="containsText" text="A l t a">
      <formula>NOT(ISERROR(SEARCH(("A l t a"),(J8))))</formula>
    </cfRule>
  </conditionalFormatting>
  <conditionalFormatting sqref="J8:J9">
    <cfRule type="containsText" dxfId="579" priority="62" operator="containsText" text="Muy Alta">
      <formula>NOT(ISERROR(SEARCH(("Muy Alta"),(J8))))</formula>
    </cfRule>
  </conditionalFormatting>
  <conditionalFormatting sqref="J8:J9">
    <cfRule type="cellIs" dxfId="578" priority="63" operator="equal">
      <formula>"Media"</formula>
    </cfRule>
  </conditionalFormatting>
  <conditionalFormatting sqref="J25">
    <cfRule type="containsText" dxfId="577" priority="64" operator="containsText" text="Muy Baja">
      <formula>NOT(ISERROR(SEARCH(("Muy Baja"),(J25))))</formula>
    </cfRule>
  </conditionalFormatting>
  <conditionalFormatting sqref="J25">
    <cfRule type="containsText" dxfId="576" priority="65" operator="containsText" text="Baja">
      <formula>NOT(ISERROR(SEARCH(("Baja"),(J25))))</formula>
    </cfRule>
  </conditionalFormatting>
  <conditionalFormatting sqref="J25">
    <cfRule type="containsText" dxfId="575" priority="66" operator="containsText" text="A l t a">
      <formula>NOT(ISERROR(SEARCH(("A l t a"),(J25))))</formula>
    </cfRule>
  </conditionalFormatting>
  <conditionalFormatting sqref="J25">
    <cfRule type="containsText" dxfId="574" priority="67" operator="containsText" text="Muy Alta">
      <formula>NOT(ISERROR(SEARCH(("Muy Alta"),(J25))))</formula>
    </cfRule>
  </conditionalFormatting>
  <conditionalFormatting sqref="J25">
    <cfRule type="cellIs" dxfId="573" priority="68" operator="equal">
      <formula>"Media"</formula>
    </cfRule>
  </conditionalFormatting>
  <conditionalFormatting sqref="AE25">
    <cfRule type="containsText" dxfId="572" priority="69" operator="containsText" text="Catastrófico">
      <formula>NOT(ISERROR(SEARCH(("Catastrófico"),(AE25))))</formula>
    </cfRule>
  </conditionalFormatting>
  <conditionalFormatting sqref="AE25">
    <cfRule type="containsText" dxfId="571" priority="70" operator="containsText" text="Mayor">
      <formula>NOT(ISERROR(SEARCH(("Mayor"),(AE25))))</formula>
    </cfRule>
  </conditionalFormatting>
  <conditionalFormatting sqref="AE25">
    <cfRule type="containsText" dxfId="570" priority="71" operator="containsText" text="Moderado">
      <formula>NOT(ISERROR(SEARCH(("Moderado"),(AE25))))</formula>
    </cfRule>
  </conditionalFormatting>
  <conditionalFormatting sqref="AE25">
    <cfRule type="containsText" dxfId="569" priority="72" operator="containsText" text="Menor">
      <formula>NOT(ISERROR(SEARCH(("Menor"),(AE25))))</formula>
    </cfRule>
  </conditionalFormatting>
  <conditionalFormatting sqref="AE25">
    <cfRule type="containsText" dxfId="568" priority="73" operator="containsText" text="Leve">
      <formula>NOT(ISERROR(SEARCH(("Leve"),(AE25))))</formula>
    </cfRule>
  </conditionalFormatting>
  <conditionalFormatting sqref="AD25">
    <cfRule type="containsText" dxfId="567" priority="74" operator="containsText" text="Muy Baja">
      <formula>NOT(ISERROR(SEARCH(("Muy Baja"),(AD25))))</formula>
    </cfRule>
  </conditionalFormatting>
  <conditionalFormatting sqref="AD25">
    <cfRule type="containsText" dxfId="566" priority="75" operator="containsText" text="Baja">
      <formula>NOT(ISERROR(SEARCH(("Baja"),(AD25))))</formula>
    </cfRule>
  </conditionalFormatting>
  <conditionalFormatting sqref="AD25">
    <cfRule type="containsText" dxfId="565" priority="76" operator="containsText" text="A l t a">
      <formula>NOT(ISERROR(SEARCH(("A l t a"),(AD25))))</formula>
    </cfRule>
  </conditionalFormatting>
  <conditionalFormatting sqref="AD25">
    <cfRule type="containsText" dxfId="564" priority="77" operator="containsText" text="Muy Alta">
      <formula>NOT(ISERROR(SEARCH(("Muy Alta"),(AD25))))</formula>
    </cfRule>
  </conditionalFormatting>
  <conditionalFormatting sqref="AD25">
    <cfRule type="cellIs" dxfId="563" priority="78" operator="equal">
      <formula>"Media"</formula>
    </cfRule>
  </conditionalFormatting>
  <conditionalFormatting sqref="AH25">
    <cfRule type="containsText" dxfId="562" priority="79" operator="containsText" text="Extremo">
      <formula>NOT(ISERROR(SEARCH(("Extremo"),(AH25))))</formula>
    </cfRule>
  </conditionalFormatting>
  <conditionalFormatting sqref="AH25">
    <cfRule type="containsText" dxfId="561" priority="80" operator="containsText" text="Alto">
      <formula>NOT(ISERROR(SEARCH(("Alto"),(AH25))))</formula>
    </cfRule>
  </conditionalFormatting>
  <conditionalFormatting sqref="AH25">
    <cfRule type="containsText" dxfId="560" priority="81" operator="containsText" text="Moderado">
      <formula>NOT(ISERROR(SEARCH(("Moderado"),(AH25))))</formula>
    </cfRule>
  </conditionalFormatting>
  <conditionalFormatting sqref="AH25">
    <cfRule type="containsText" dxfId="559" priority="82" operator="containsText" text="Bajo">
      <formula>NOT(ISERROR(SEARCH(("Bajo"),(AH25))))</formula>
    </cfRule>
  </conditionalFormatting>
  <conditionalFormatting sqref="K25">
    <cfRule type="containsText" dxfId="558" priority="83" operator="containsText" text="Muy Baja">
      <formula>NOT(ISERROR(SEARCH(("Muy Baja"),(K25))))</formula>
    </cfRule>
  </conditionalFormatting>
  <conditionalFormatting sqref="K25">
    <cfRule type="containsText" dxfId="557" priority="84" operator="containsText" text="Baja">
      <formula>NOT(ISERROR(SEARCH(("Baja"),(K25))))</formula>
    </cfRule>
  </conditionalFormatting>
  <conditionalFormatting sqref="K25">
    <cfRule type="containsText" dxfId="556" priority="85" operator="containsText" text="A l t a">
      <formula>NOT(ISERROR(SEARCH(("A l t a"),(K25))))</formula>
    </cfRule>
  </conditionalFormatting>
  <conditionalFormatting sqref="K25">
    <cfRule type="containsText" dxfId="555" priority="86" operator="containsText" text="Muy Alta">
      <formula>NOT(ISERROR(SEARCH(("Muy Alta"),(K25))))</formula>
    </cfRule>
  </conditionalFormatting>
  <conditionalFormatting sqref="K25">
    <cfRule type="cellIs" dxfId="554" priority="87" operator="equal">
      <formula>"Media"</formula>
    </cfRule>
  </conditionalFormatting>
  <conditionalFormatting sqref="L25:AC25">
    <cfRule type="containsText" dxfId="553" priority="88" operator="containsText" text="Muy Baja">
      <formula>NOT(ISERROR(SEARCH(("Muy Baja"),(L25))))</formula>
    </cfRule>
  </conditionalFormatting>
  <conditionalFormatting sqref="L25:AC25">
    <cfRule type="containsText" dxfId="552" priority="89" operator="containsText" text="Baja">
      <formula>NOT(ISERROR(SEARCH(("Baja"),(L25))))</formula>
    </cfRule>
  </conditionalFormatting>
  <conditionalFormatting sqref="L25:AC25">
    <cfRule type="containsText" dxfId="551" priority="90" operator="containsText" text="A l t a">
      <formula>NOT(ISERROR(SEARCH(("A l t a"),(L25))))</formula>
    </cfRule>
  </conditionalFormatting>
  <conditionalFormatting sqref="L25:AC25">
    <cfRule type="containsText" dxfId="550" priority="91" operator="containsText" text="Muy Alta">
      <formula>NOT(ISERROR(SEARCH(("Muy Alta"),(L25))))</formula>
    </cfRule>
  </conditionalFormatting>
  <conditionalFormatting sqref="L25:AC25">
    <cfRule type="cellIs" dxfId="549" priority="92" operator="equal">
      <formula>"Media"</formula>
    </cfRule>
  </conditionalFormatting>
  <conditionalFormatting sqref="I10:I12">
    <cfRule type="containsText" dxfId="548" priority="93" operator="containsText" text="Rara vez">
      <formula>NOT(ISERROR(SEARCH(("Rara vez"),(I10))))</formula>
    </cfRule>
  </conditionalFormatting>
  <conditionalFormatting sqref="I10:I12">
    <cfRule type="containsText" dxfId="547" priority="94" operator="containsText" text="Improbable">
      <formula>NOT(ISERROR(SEARCH(("Improbable"),(I10))))</formula>
    </cfRule>
  </conditionalFormatting>
  <conditionalFormatting sqref="I10:I12">
    <cfRule type="containsText" dxfId="546" priority="95" operator="containsText" text="Probable">
      <formula>NOT(ISERROR(SEARCH(("Probable"),(I10))))</formula>
    </cfRule>
  </conditionalFormatting>
  <conditionalFormatting sqref="I10:I12">
    <cfRule type="containsText" dxfId="545" priority="96" operator="containsText" text="Casi seguro">
      <formula>NOT(ISERROR(SEARCH(("Casi seguro"),(I10))))</formula>
    </cfRule>
  </conditionalFormatting>
  <conditionalFormatting sqref="I10:I12">
    <cfRule type="cellIs" dxfId="544" priority="97" operator="equal">
      <formula>"Posible"</formula>
    </cfRule>
  </conditionalFormatting>
  <conditionalFormatting sqref="BF8:BH8 BF9 BF11:BG12 BH9">
    <cfRule type="containsText" dxfId="543" priority="98" operator="containsText" text="Débil">
      <formula>NOT(ISERROR(SEARCH(("Débil"),(BF25))))</formula>
    </cfRule>
  </conditionalFormatting>
  <conditionalFormatting sqref="BF8:BH8 BF9 BF11:BG12 BH9">
    <cfRule type="containsText" dxfId="542" priority="99" operator="containsText" text="Moderado">
      <formula>NOT(ISERROR(SEARCH(("Moderado"),(BF25))))</formula>
    </cfRule>
  </conditionalFormatting>
  <conditionalFormatting sqref="BF8:BH8 BF9 BF11:BG12 BH9">
    <cfRule type="containsText" dxfId="541" priority="100" operator="containsText" text="Fuerte">
      <formula>NOT(ISERROR(SEARCH(("Fuerte"),(BF25))))</formula>
    </cfRule>
  </conditionalFormatting>
  <conditionalFormatting sqref="AZ11:BA12 AZ25:BA26">
    <cfRule type="containsText" dxfId="540" priority="101" operator="containsText" text="Débil">
      <formula>NOT(ISERROR(SEARCH(("Débil"),(AZ11))))</formula>
    </cfRule>
  </conditionalFormatting>
  <conditionalFormatting sqref="AZ11:BA12 AZ25:BA26">
    <cfRule type="containsText" dxfId="539" priority="102" operator="containsText" text="Moderado">
      <formula>NOT(ISERROR(SEARCH(("Moderado"),(AZ11))))</formula>
    </cfRule>
  </conditionalFormatting>
  <conditionalFormatting sqref="AZ11:BA12 AZ25:BA26">
    <cfRule type="containsText" dxfId="538" priority="103" operator="containsText" text="Fuerte">
      <formula>NOT(ISERROR(SEARCH(("Fuerte"),(AZ11))))</formula>
    </cfRule>
  </conditionalFormatting>
  <conditionalFormatting sqref="AG10:AG12">
    <cfRule type="containsText" dxfId="537" priority="104" operator="containsText" text="Extremo">
      <formula>NOT(ISERROR(SEARCH(("Extremo"),(AG10))))</formula>
    </cfRule>
  </conditionalFormatting>
  <conditionalFormatting sqref="AG10:AG12">
    <cfRule type="containsText" dxfId="536" priority="105" operator="containsText" text="Alto">
      <formula>NOT(ISERROR(SEARCH(("Alto"),(AG10))))</formula>
    </cfRule>
  </conditionalFormatting>
  <conditionalFormatting sqref="AG10:AG12">
    <cfRule type="containsText" dxfId="535" priority="106" operator="containsText" text="Moderado">
      <formula>NOT(ISERROR(SEARCH(("Moderado"),(AG10))))</formula>
    </cfRule>
  </conditionalFormatting>
  <conditionalFormatting sqref="AG10:AG12">
    <cfRule type="containsText" dxfId="534" priority="107" operator="containsText" text="Bajo">
      <formula>NOT(ISERROR(SEARCH(("Bajo"),(AG10))))</formula>
    </cfRule>
  </conditionalFormatting>
  <conditionalFormatting sqref="BI8:BJ8 BJ9">
    <cfRule type="containsText" dxfId="533" priority="108" operator="containsText" text="Rara vez">
      <formula>NOT(ISERROR(SEARCH(("Rara vez"),(BI8))))</formula>
    </cfRule>
  </conditionalFormatting>
  <conditionalFormatting sqref="BI8:BJ8 BJ9">
    <cfRule type="containsText" dxfId="532" priority="109" operator="containsText" text="Improbable">
      <formula>NOT(ISERROR(SEARCH(("Improbable"),(BI8))))</formula>
    </cfRule>
  </conditionalFormatting>
  <conditionalFormatting sqref="BI8:BJ8 BJ9">
    <cfRule type="containsText" dxfId="531" priority="110" operator="containsText" text="Probable">
      <formula>NOT(ISERROR(SEARCH(("Probable"),(BI8))))</formula>
    </cfRule>
  </conditionalFormatting>
  <conditionalFormatting sqref="BI8:BJ8 BJ9">
    <cfRule type="containsText" dxfId="530" priority="111" operator="containsText" text="Casi seguro">
      <formula>NOT(ISERROR(SEARCH(("Casi seguro"),(BI8))))</formula>
    </cfRule>
  </conditionalFormatting>
  <conditionalFormatting sqref="BI8:BJ8 BJ9">
    <cfRule type="cellIs" dxfId="529" priority="112" operator="equal">
      <formula>"Posible"</formula>
    </cfRule>
  </conditionalFormatting>
  <conditionalFormatting sqref="BH11:BH12">
    <cfRule type="containsText" dxfId="528" priority="113" operator="containsText" text="Débil">
      <formula>NOT(ISERROR(SEARCH(("Débil"),(BH11))))</formula>
    </cfRule>
  </conditionalFormatting>
  <conditionalFormatting sqref="BH11:BH12">
    <cfRule type="containsText" dxfId="527" priority="114" operator="containsText" text="Moderado">
      <formula>NOT(ISERROR(SEARCH(("Moderado"),(BH11))))</formula>
    </cfRule>
  </conditionalFormatting>
  <conditionalFormatting sqref="BH11:BH12">
    <cfRule type="containsText" dxfId="526" priority="115" operator="containsText" text="Fuerte">
      <formula>NOT(ISERROR(SEARCH(("Fuerte"),(BH11))))</formula>
    </cfRule>
  </conditionalFormatting>
  <conditionalFormatting sqref="AZ20:AZ21 BF20:BF21 BG21">
    <cfRule type="containsText" dxfId="525" priority="116" operator="containsText" text="Débil">
      <formula>NOT(ISERROR(SEARCH(("Débil"),(AZ20))))</formula>
    </cfRule>
  </conditionalFormatting>
  <conditionalFormatting sqref="AZ20:AZ21 BF20:BF21 BG21">
    <cfRule type="containsText" dxfId="524" priority="117" operator="containsText" text="Moderado">
      <formula>NOT(ISERROR(SEARCH(("Moderado"),(AZ20))))</formula>
    </cfRule>
  </conditionalFormatting>
  <conditionalFormatting sqref="AZ20:AZ21 BF20:BF21 BG21">
    <cfRule type="containsText" dxfId="523" priority="118" operator="containsText" text="Fuerte">
      <formula>NOT(ISERROR(SEARCH(("Fuerte"),(AZ20))))</formula>
    </cfRule>
  </conditionalFormatting>
  <conditionalFormatting sqref="BI11:BI12">
    <cfRule type="containsText" dxfId="522" priority="119" operator="containsText" text="Rara vez">
      <formula>NOT(ISERROR(SEARCH(("Rara vez"),(BI11))))</formula>
    </cfRule>
  </conditionalFormatting>
  <conditionalFormatting sqref="BI11:BI12">
    <cfRule type="containsText" dxfId="521" priority="120" operator="containsText" text="Improbable">
      <formula>NOT(ISERROR(SEARCH(("Improbable"),(BI11))))</formula>
    </cfRule>
  </conditionalFormatting>
  <conditionalFormatting sqref="BI11:BI12">
    <cfRule type="containsText" dxfId="520" priority="121" operator="containsText" text="Probable">
      <formula>NOT(ISERROR(SEARCH(("Probable"),(BI11))))</formula>
    </cfRule>
  </conditionalFormatting>
  <conditionalFormatting sqref="BI11:BI12">
    <cfRule type="containsText" dxfId="519" priority="122" operator="containsText" text="Casi seguro">
      <formula>NOT(ISERROR(SEARCH(("Casi seguro"),(BI11))))</formula>
    </cfRule>
  </conditionalFormatting>
  <conditionalFormatting sqref="BI11:BI12">
    <cfRule type="cellIs" dxfId="518" priority="123" operator="equal">
      <formula>"Posible"</formula>
    </cfRule>
  </conditionalFormatting>
  <conditionalFormatting sqref="BH25">
    <cfRule type="containsText" dxfId="517" priority="124" operator="containsText" text="Débil">
      <formula>NOT(ISERROR(SEARCH(("Débil"),(BH25))))</formula>
    </cfRule>
  </conditionalFormatting>
  <conditionalFormatting sqref="BH25">
    <cfRule type="containsText" dxfId="516" priority="125" operator="containsText" text="Moderado">
      <formula>NOT(ISERROR(SEARCH(("Moderado"),(BH25))))</formula>
    </cfRule>
  </conditionalFormatting>
  <conditionalFormatting sqref="BH25">
    <cfRule type="containsText" dxfId="515" priority="126" operator="containsText" text="Fuerte">
      <formula>NOT(ISERROR(SEARCH(("Fuerte"),(BH25))))</formula>
    </cfRule>
  </conditionalFormatting>
  <conditionalFormatting sqref="BI25">
    <cfRule type="containsText" dxfId="514" priority="127" operator="containsText" text="Rara vez">
      <formula>NOT(ISERROR(SEARCH(("Rara vez"),(BI25))))</formula>
    </cfRule>
  </conditionalFormatting>
  <conditionalFormatting sqref="BI25">
    <cfRule type="containsText" dxfId="513" priority="128" operator="containsText" text="Improbable">
      <formula>NOT(ISERROR(SEARCH(("Improbable"),(BI25))))</formula>
    </cfRule>
  </conditionalFormatting>
  <conditionalFormatting sqref="BI25">
    <cfRule type="containsText" dxfId="512" priority="129" operator="containsText" text="Probable">
      <formula>NOT(ISERROR(SEARCH(("Probable"),(BI25))))</formula>
    </cfRule>
  </conditionalFormatting>
  <conditionalFormatting sqref="BI25">
    <cfRule type="containsText" dxfId="511" priority="130" operator="containsText" text="Casi seguro">
      <formula>NOT(ISERROR(SEARCH(("Casi seguro"),(BI25))))</formula>
    </cfRule>
  </conditionalFormatting>
  <conditionalFormatting sqref="BI25">
    <cfRule type="cellIs" dxfId="510" priority="131" operator="equal">
      <formula>"Posible"</formula>
    </cfRule>
  </conditionalFormatting>
  <conditionalFormatting sqref="BK8">
    <cfRule type="containsText" dxfId="509" priority="132" operator="containsText" text="Extremo">
      <formula>NOT(ISERROR(SEARCH(("Extremo"),(BK8))))</formula>
    </cfRule>
  </conditionalFormatting>
  <conditionalFormatting sqref="BK8">
    <cfRule type="containsText" dxfId="508" priority="133" operator="containsText" text="Alto">
      <formula>NOT(ISERROR(SEARCH(("Alto"),(BK8))))</formula>
    </cfRule>
  </conditionalFormatting>
  <conditionalFormatting sqref="BK8">
    <cfRule type="containsText" dxfId="507" priority="134" operator="containsText" text="Moderado">
      <formula>NOT(ISERROR(SEARCH(("Moderado"),(BK8))))</formula>
    </cfRule>
  </conditionalFormatting>
  <conditionalFormatting sqref="BK8">
    <cfRule type="containsText" dxfId="506" priority="135" operator="containsText" text="Bajo">
      <formula>NOT(ISERROR(SEARCH(("Bajo"),(BK8))))</formula>
    </cfRule>
  </conditionalFormatting>
  <conditionalFormatting sqref="BJ25">
    <cfRule type="containsText" dxfId="505" priority="136" operator="containsText" text="Rara vez">
      <formula>NOT(ISERROR(SEARCH(("Rara vez"),(BJ25))))</formula>
    </cfRule>
  </conditionalFormatting>
  <conditionalFormatting sqref="BJ25">
    <cfRule type="containsText" dxfId="504" priority="137" operator="containsText" text="Improbable">
      <formula>NOT(ISERROR(SEARCH(("Improbable"),(BJ25))))</formula>
    </cfRule>
  </conditionalFormatting>
  <conditionalFormatting sqref="BJ25">
    <cfRule type="containsText" dxfId="503" priority="138" operator="containsText" text="Probable">
      <formula>NOT(ISERROR(SEARCH(("Probable"),(BJ25))))</formula>
    </cfRule>
  </conditionalFormatting>
  <conditionalFormatting sqref="BJ25">
    <cfRule type="containsText" dxfId="502" priority="139" operator="containsText" text="Casi seguro">
      <formula>NOT(ISERROR(SEARCH(("Casi seguro"),(BJ25))))</formula>
    </cfRule>
  </conditionalFormatting>
  <conditionalFormatting sqref="BJ25">
    <cfRule type="cellIs" dxfId="501" priority="140" operator="equal">
      <formula>"Posible"</formula>
    </cfRule>
  </conditionalFormatting>
  <conditionalFormatting sqref="BK25">
    <cfRule type="containsText" dxfId="500" priority="141" operator="containsText" text="Extremo">
      <formula>NOT(ISERROR(SEARCH(("Extremo"),(BK25))))</formula>
    </cfRule>
  </conditionalFormatting>
  <conditionalFormatting sqref="BK25">
    <cfRule type="containsText" dxfId="499" priority="142" operator="containsText" text="Alto">
      <formula>NOT(ISERROR(SEARCH(("Alto"),(BK25))))</formula>
    </cfRule>
  </conditionalFormatting>
  <conditionalFormatting sqref="BK25">
    <cfRule type="containsText" dxfId="498" priority="143" operator="containsText" text="Moderado">
      <formula>NOT(ISERROR(SEARCH(("Moderado"),(BK25))))</formula>
    </cfRule>
  </conditionalFormatting>
  <conditionalFormatting sqref="BK25">
    <cfRule type="containsText" dxfId="497" priority="144" operator="containsText" text="Bajo">
      <formula>NOT(ISERROR(SEARCH(("Bajo"),(BK25))))</formula>
    </cfRule>
  </conditionalFormatting>
  <conditionalFormatting sqref="BJ11:BJ12">
    <cfRule type="containsText" dxfId="496" priority="145" operator="containsText" text="Rara vez">
      <formula>NOT(ISERROR(SEARCH(("Rara vez"),(BJ11))))</formula>
    </cfRule>
  </conditionalFormatting>
  <conditionalFormatting sqref="BJ11:BJ12">
    <cfRule type="containsText" dxfId="495" priority="146" operator="containsText" text="Improbable">
      <formula>NOT(ISERROR(SEARCH(("Improbable"),(BJ11))))</formula>
    </cfRule>
  </conditionalFormatting>
  <conditionalFormatting sqref="BJ11:BJ12">
    <cfRule type="containsText" dxfId="494" priority="147" operator="containsText" text="Probable">
      <formula>NOT(ISERROR(SEARCH(("Probable"),(BJ11))))</formula>
    </cfRule>
  </conditionalFormatting>
  <conditionalFormatting sqref="BJ11:BJ12">
    <cfRule type="containsText" dxfId="493" priority="148" operator="containsText" text="Casi seguro">
      <formula>NOT(ISERROR(SEARCH(("Casi seguro"),(BJ11))))</formula>
    </cfRule>
  </conditionalFormatting>
  <conditionalFormatting sqref="BJ11:BJ12">
    <cfRule type="cellIs" dxfId="492" priority="149" operator="equal">
      <formula>"Posible"</formula>
    </cfRule>
  </conditionalFormatting>
  <conditionalFormatting sqref="BK11:BK12">
    <cfRule type="containsText" dxfId="491" priority="150" operator="containsText" text="Extremo">
      <formula>NOT(ISERROR(SEARCH(("Extremo"),(BK11))))</formula>
    </cfRule>
  </conditionalFormatting>
  <conditionalFormatting sqref="BK11:BK12">
    <cfRule type="containsText" dxfId="490" priority="151" operator="containsText" text="Alto">
      <formula>NOT(ISERROR(SEARCH(("Alto"),(BK11))))</formula>
    </cfRule>
  </conditionalFormatting>
  <conditionalFormatting sqref="BK11:BK12">
    <cfRule type="containsText" dxfId="489" priority="152" operator="containsText" text="Moderado">
      <formula>NOT(ISERROR(SEARCH(("Moderado"),(BK11))))</formula>
    </cfRule>
  </conditionalFormatting>
  <conditionalFormatting sqref="BK11:BK12">
    <cfRule type="containsText" dxfId="488" priority="153" operator="containsText" text="Bajo">
      <formula>NOT(ISERROR(SEARCH(("Bajo"),(BK11))))</formula>
    </cfRule>
  </conditionalFormatting>
  <conditionalFormatting sqref="AZ10:BH10">
    <cfRule type="containsText" dxfId="487" priority="154" operator="containsText" text="Débil">
      <formula>NOT(ISERROR(SEARCH(("Débil"),(AZ10))))</formula>
    </cfRule>
  </conditionalFormatting>
  <conditionalFormatting sqref="AZ10:BH10">
    <cfRule type="containsText" dxfId="486" priority="155" operator="containsText" text="Moderado">
      <formula>NOT(ISERROR(SEARCH(("Moderado"),(AZ10))))</formula>
    </cfRule>
  </conditionalFormatting>
  <conditionalFormatting sqref="AZ10:BH10">
    <cfRule type="containsText" dxfId="485" priority="156" operator="containsText" text="Fuerte">
      <formula>NOT(ISERROR(SEARCH(("Fuerte"),(AZ10))))</formula>
    </cfRule>
  </conditionalFormatting>
  <conditionalFormatting sqref="BI10:BJ10">
    <cfRule type="containsText" dxfId="484" priority="157" operator="containsText" text="Rara vez">
      <formula>NOT(ISERROR(SEARCH(("Rara vez"),(BI10))))</formula>
    </cfRule>
  </conditionalFormatting>
  <conditionalFormatting sqref="BI10:BJ10">
    <cfRule type="containsText" dxfId="483" priority="158" operator="containsText" text="Improbable">
      <formula>NOT(ISERROR(SEARCH(("Improbable"),(BI10))))</formula>
    </cfRule>
  </conditionalFormatting>
  <conditionalFormatting sqref="BI10:BJ10">
    <cfRule type="containsText" dxfId="482" priority="159" operator="containsText" text="Probable">
      <formula>NOT(ISERROR(SEARCH(("Probable"),(BI10))))</formula>
    </cfRule>
  </conditionalFormatting>
  <conditionalFormatting sqref="BI10:BJ10">
    <cfRule type="containsText" dxfId="481" priority="160" operator="containsText" text="Casi seguro">
      <formula>NOT(ISERROR(SEARCH(("Casi seguro"),(BI10))))</formula>
    </cfRule>
  </conditionalFormatting>
  <conditionalFormatting sqref="BI10:BJ10">
    <cfRule type="cellIs" dxfId="480" priority="161" operator="equal">
      <formula>"Posible"</formula>
    </cfRule>
  </conditionalFormatting>
  <conditionalFormatting sqref="BK10">
    <cfRule type="containsText" dxfId="479" priority="162" operator="containsText" text="Extremo">
      <formula>NOT(ISERROR(SEARCH(("Extremo"),(BK10))))</formula>
    </cfRule>
  </conditionalFormatting>
  <conditionalFormatting sqref="BK10">
    <cfRule type="containsText" dxfId="478" priority="163" operator="containsText" text="Alto">
      <formula>NOT(ISERROR(SEARCH(("Alto"),(BK10))))</formula>
    </cfRule>
  </conditionalFormatting>
  <conditionalFormatting sqref="BK10">
    <cfRule type="containsText" dxfId="477" priority="164" operator="containsText" text="Moderado">
      <formula>NOT(ISERROR(SEARCH(("Moderado"),(BK10))))</formula>
    </cfRule>
  </conditionalFormatting>
  <conditionalFormatting sqref="BK10">
    <cfRule type="containsText" dxfId="476" priority="165" operator="containsText" text="Bajo">
      <formula>NOT(ISERROR(SEARCH(("Bajo"),(BK10))))</formula>
    </cfRule>
  </conditionalFormatting>
  <conditionalFormatting sqref="U8:AC8">
    <cfRule type="containsText" dxfId="475" priority="166" operator="containsText" text="Muy Baja">
      <formula>NOT(ISERROR(SEARCH(("Muy Baja"),(U8))))</formula>
    </cfRule>
  </conditionalFormatting>
  <conditionalFormatting sqref="U8:AC8">
    <cfRule type="containsText" dxfId="474" priority="167" operator="containsText" text="Baja">
      <formula>NOT(ISERROR(SEARCH(("Baja"),(U8))))</formula>
    </cfRule>
  </conditionalFormatting>
  <conditionalFormatting sqref="U8:AC8">
    <cfRule type="containsText" dxfId="473" priority="168" operator="containsText" text="A l t a">
      <formula>NOT(ISERROR(SEARCH(("A l t a"),(U8))))</formula>
    </cfRule>
  </conditionalFormatting>
  <conditionalFormatting sqref="U8:AC8">
    <cfRule type="containsText" dxfId="472" priority="169" operator="containsText" text="Muy Alta">
      <formula>NOT(ISERROR(SEARCH(("Muy Alta"),(U8))))</formula>
    </cfRule>
  </conditionalFormatting>
  <conditionalFormatting sqref="U8:AC8">
    <cfRule type="cellIs" dxfId="471" priority="170" operator="equal">
      <formula>"Media"</formula>
    </cfRule>
  </conditionalFormatting>
  <conditionalFormatting sqref="BB11:BD12">
    <cfRule type="containsText" dxfId="470" priority="171" operator="containsText" text="Débil">
      <formula>NOT(ISERROR(SEARCH(("Débil"),(BB11))))</formula>
    </cfRule>
  </conditionalFormatting>
  <conditionalFormatting sqref="BB11:BD12">
    <cfRule type="containsText" dxfId="469" priority="172" operator="containsText" text="Moderado">
      <formula>NOT(ISERROR(SEARCH(("Moderado"),(BB11))))</formula>
    </cfRule>
  </conditionalFormatting>
  <conditionalFormatting sqref="BB11:BD12">
    <cfRule type="containsText" dxfId="468" priority="173" operator="containsText" text="Fuerte">
      <formula>NOT(ISERROR(SEARCH(("Fuerte"),(BB11))))</formula>
    </cfRule>
  </conditionalFormatting>
  <conditionalFormatting sqref="AE20">
    <cfRule type="containsText" dxfId="467" priority="174" operator="containsText" text="Catastrófico">
      <formula>NOT(ISERROR(SEARCH(("Catastrófico"),(AE20))))</formula>
    </cfRule>
  </conditionalFormatting>
  <conditionalFormatting sqref="AE20">
    <cfRule type="containsText" dxfId="466" priority="175" operator="containsText" text="Mayor">
      <formula>NOT(ISERROR(SEARCH(("Mayor"),(AE20))))</formula>
    </cfRule>
  </conditionalFormatting>
  <conditionalFormatting sqref="AE20">
    <cfRule type="containsText" dxfId="465" priority="176" operator="containsText" text="Moderado">
      <formula>NOT(ISERROR(SEARCH(("Moderado"),(AE20))))</formula>
    </cfRule>
  </conditionalFormatting>
  <conditionalFormatting sqref="AE20">
    <cfRule type="containsText" dxfId="464" priority="177" operator="containsText" text="Menor">
      <formula>NOT(ISERROR(SEARCH(("Menor"),(AE20))))</formula>
    </cfRule>
  </conditionalFormatting>
  <conditionalFormatting sqref="AE20">
    <cfRule type="containsText" dxfId="463" priority="178" operator="containsText" text="Leve">
      <formula>NOT(ISERROR(SEARCH(("Leve"),(AE20))))</formula>
    </cfRule>
  </conditionalFormatting>
  <conditionalFormatting sqref="AD20">
    <cfRule type="containsText" dxfId="462" priority="179" operator="containsText" text="Muy Baja">
      <formula>NOT(ISERROR(SEARCH(("Muy Baja"),(AD20))))</formula>
    </cfRule>
  </conditionalFormatting>
  <conditionalFormatting sqref="AD20">
    <cfRule type="containsText" dxfId="461" priority="180" operator="containsText" text="Baja">
      <formula>NOT(ISERROR(SEARCH(("Baja"),(AD20))))</formula>
    </cfRule>
  </conditionalFormatting>
  <conditionalFormatting sqref="AD20">
    <cfRule type="containsText" dxfId="460" priority="181" operator="containsText" text="A l t a">
      <formula>NOT(ISERROR(SEARCH(("A l t a"),(AD20))))</formula>
    </cfRule>
  </conditionalFormatting>
  <conditionalFormatting sqref="AD20">
    <cfRule type="containsText" dxfId="459" priority="182" operator="containsText" text="Muy Alta">
      <formula>NOT(ISERROR(SEARCH(("Muy Alta"),(AD20))))</formula>
    </cfRule>
  </conditionalFormatting>
  <conditionalFormatting sqref="AD20">
    <cfRule type="cellIs" dxfId="458" priority="183" operator="equal">
      <formula>"Media"</formula>
    </cfRule>
  </conditionalFormatting>
  <conditionalFormatting sqref="J20">
    <cfRule type="containsText" dxfId="457" priority="184" operator="containsText" text="Muy Baja">
      <formula>NOT(ISERROR(SEARCH(("Muy Baja"),(J20))))</formula>
    </cfRule>
  </conditionalFormatting>
  <conditionalFormatting sqref="J20">
    <cfRule type="containsText" dxfId="456" priority="185" operator="containsText" text="Baja">
      <formula>NOT(ISERROR(SEARCH(("Baja"),(J20))))</formula>
    </cfRule>
  </conditionalFormatting>
  <conditionalFormatting sqref="J20">
    <cfRule type="containsText" dxfId="455" priority="186" operator="containsText" text="A l t a">
      <formula>NOT(ISERROR(SEARCH(("A l t a"),(J20))))</formula>
    </cfRule>
  </conditionalFormatting>
  <conditionalFormatting sqref="J20">
    <cfRule type="containsText" dxfId="454" priority="187" operator="containsText" text="Muy Alta">
      <formula>NOT(ISERROR(SEARCH(("Muy Alta"),(J20))))</formula>
    </cfRule>
  </conditionalFormatting>
  <conditionalFormatting sqref="J20">
    <cfRule type="cellIs" dxfId="453" priority="188" operator="equal">
      <formula>"Media"</formula>
    </cfRule>
  </conditionalFormatting>
  <conditionalFormatting sqref="K20">
    <cfRule type="containsText" dxfId="452" priority="189" operator="containsText" text="Muy Baja">
      <formula>NOT(ISERROR(SEARCH(("Muy Baja"),(K20))))</formula>
    </cfRule>
  </conditionalFormatting>
  <conditionalFormatting sqref="K20">
    <cfRule type="containsText" dxfId="451" priority="190" operator="containsText" text="Baja">
      <formula>NOT(ISERROR(SEARCH(("Baja"),(K20))))</formula>
    </cfRule>
  </conditionalFormatting>
  <conditionalFormatting sqref="K20">
    <cfRule type="containsText" dxfId="450" priority="191" operator="containsText" text="A l t a">
      <formula>NOT(ISERROR(SEARCH(("A l t a"),(K20))))</formula>
    </cfRule>
  </conditionalFormatting>
  <conditionalFormatting sqref="K20">
    <cfRule type="containsText" dxfId="449" priority="192" operator="containsText" text="Muy Alta">
      <formula>NOT(ISERROR(SEARCH(("Muy Alta"),(K20))))</formula>
    </cfRule>
  </conditionalFormatting>
  <conditionalFormatting sqref="K20">
    <cfRule type="cellIs" dxfId="448" priority="193" operator="equal">
      <formula>"Media"</formula>
    </cfRule>
  </conditionalFormatting>
  <conditionalFormatting sqref="W20 Y20:Z20">
    <cfRule type="containsText" dxfId="447" priority="194" operator="containsText" text="Muy Baja">
      <formula>NOT(ISERROR(SEARCH(("Muy Baja"),(W20))))</formula>
    </cfRule>
  </conditionalFormatting>
  <conditionalFormatting sqref="W20 Y20:Z20">
    <cfRule type="containsText" dxfId="446" priority="195" operator="containsText" text="Baja">
      <formula>NOT(ISERROR(SEARCH(("Baja"),(W20))))</formula>
    </cfRule>
  </conditionalFormatting>
  <conditionalFormatting sqref="W20 Y20:Z20">
    <cfRule type="containsText" dxfId="445" priority="196" operator="containsText" text="A l t a">
      <formula>NOT(ISERROR(SEARCH(("A l t a"),(W20))))</formula>
    </cfRule>
  </conditionalFormatting>
  <conditionalFormatting sqref="W20 Y20:Z20">
    <cfRule type="containsText" dxfId="444" priority="197" operator="containsText" text="Muy Alta">
      <formula>NOT(ISERROR(SEARCH(("Muy Alta"),(W20))))</formula>
    </cfRule>
  </conditionalFormatting>
  <conditionalFormatting sqref="W20 Y20:Z20">
    <cfRule type="cellIs" dxfId="443" priority="198" operator="equal">
      <formula>"Media"</formula>
    </cfRule>
  </conditionalFormatting>
  <conditionalFormatting sqref="L20:V20">
    <cfRule type="containsText" dxfId="442" priority="199" operator="containsText" text="Muy Baja">
      <formula>NOT(ISERROR(SEARCH(("Muy Baja"),(L20))))</formula>
    </cfRule>
  </conditionalFormatting>
  <conditionalFormatting sqref="L20:V20">
    <cfRule type="containsText" dxfId="441" priority="200" operator="containsText" text="Baja">
      <formula>NOT(ISERROR(SEARCH(("Baja"),(L20))))</formula>
    </cfRule>
  </conditionalFormatting>
  <conditionalFormatting sqref="L20:V20">
    <cfRule type="containsText" dxfId="440" priority="201" operator="containsText" text="A l t a">
      <formula>NOT(ISERROR(SEARCH(("A l t a"),(L20))))</formula>
    </cfRule>
  </conditionalFormatting>
  <conditionalFormatting sqref="L20:V20">
    <cfRule type="containsText" dxfId="439" priority="202" operator="containsText" text="Muy Alta">
      <formula>NOT(ISERROR(SEARCH(("Muy Alta"),(L20))))</formula>
    </cfRule>
  </conditionalFormatting>
  <conditionalFormatting sqref="L20:V20">
    <cfRule type="cellIs" dxfId="438" priority="203" operator="equal">
      <formula>"Media"</formula>
    </cfRule>
  </conditionalFormatting>
  <conditionalFormatting sqref="AC20">
    <cfRule type="containsText" dxfId="437" priority="204" operator="containsText" text="Muy Baja">
      <formula>NOT(ISERROR(SEARCH(("Muy Baja"),(AC20))))</formula>
    </cfRule>
  </conditionalFormatting>
  <conditionalFormatting sqref="AC20">
    <cfRule type="containsText" dxfId="436" priority="205" operator="containsText" text="Baja">
      <formula>NOT(ISERROR(SEARCH(("Baja"),(AC20))))</formula>
    </cfRule>
  </conditionalFormatting>
  <conditionalFormatting sqref="AC20">
    <cfRule type="containsText" dxfId="435" priority="206" operator="containsText" text="A l t a">
      <formula>NOT(ISERROR(SEARCH(("A l t a"),(AC20))))</formula>
    </cfRule>
  </conditionalFormatting>
  <conditionalFormatting sqref="AC20">
    <cfRule type="containsText" dxfId="434" priority="207" operator="containsText" text="Muy Alta">
      <formula>NOT(ISERROR(SEARCH(("Muy Alta"),(AC20))))</formula>
    </cfRule>
  </conditionalFormatting>
  <conditionalFormatting sqref="AC20">
    <cfRule type="cellIs" dxfId="433" priority="208" operator="equal">
      <formula>"Media"</formula>
    </cfRule>
  </conditionalFormatting>
  <conditionalFormatting sqref="AB20">
    <cfRule type="containsText" dxfId="432" priority="209" operator="containsText" text="Muy Baja">
      <formula>NOT(ISERROR(SEARCH(("Muy Baja"),(AB20))))</formula>
    </cfRule>
  </conditionalFormatting>
  <conditionalFormatting sqref="AB20">
    <cfRule type="containsText" dxfId="431" priority="210" operator="containsText" text="Baja">
      <formula>NOT(ISERROR(SEARCH(("Baja"),(AB20))))</formula>
    </cfRule>
  </conditionalFormatting>
  <conditionalFormatting sqref="AB20">
    <cfRule type="containsText" dxfId="430" priority="211" operator="containsText" text="A l t a">
      <formula>NOT(ISERROR(SEARCH(("A l t a"),(AB20))))</formula>
    </cfRule>
  </conditionalFormatting>
  <conditionalFormatting sqref="AB20">
    <cfRule type="containsText" dxfId="429" priority="212" operator="containsText" text="Muy Alta">
      <formula>NOT(ISERROR(SEARCH(("Muy Alta"),(AB20))))</formula>
    </cfRule>
  </conditionalFormatting>
  <conditionalFormatting sqref="AB20">
    <cfRule type="cellIs" dxfId="428" priority="213" operator="equal">
      <formula>"Media"</formula>
    </cfRule>
  </conditionalFormatting>
  <conditionalFormatting sqref="AA20">
    <cfRule type="containsText" dxfId="427" priority="214" operator="containsText" text="Muy Baja">
      <formula>NOT(ISERROR(SEARCH(("Muy Baja"),(AA20))))</formula>
    </cfRule>
  </conditionalFormatting>
  <conditionalFormatting sqref="AA20">
    <cfRule type="containsText" dxfId="426" priority="215" operator="containsText" text="Baja">
      <formula>NOT(ISERROR(SEARCH(("Baja"),(AA20))))</formula>
    </cfRule>
  </conditionalFormatting>
  <conditionalFormatting sqref="AA20">
    <cfRule type="containsText" dxfId="425" priority="216" operator="containsText" text="A l t a">
      <formula>NOT(ISERROR(SEARCH(("A l t a"),(AA20))))</formula>
    </cfRule>
  </conditionalFormatting>
  <conditionalFormatting sqref="AA20">
    <cfRule type="containsText" dxfId="424" priority="217" operator="containsText" text="Muy Alta">
      <formula>NOT(ISERROR(SEARCH(("Muy Alta"),(AA20))))</formula>
    </cfRule>
  </conditionalFormatting>
  <conditionalFormatting sqref="AA20">
    <cfRule type="cellIs" dxfId="423" priority="218" operator="equal">
      <formula>"Media"</formula>
    </cfRule>
  </conditionalFormatting>
  <conditionalFormatting sqref="X20">
    <cfRule type="containsText" dxfId="422" priority="219" operator="containsText" text="Muy Baja">
      <formula>NOT(ISERROR(SEARCH(("Muy Baja"),(X20))))</formula>
    </cfRule>
  </conditionalFormatting>
  <conditionalFormatting sqref="X20">
    <cfRule type="containsText" dxfId="421" priority="220" operator="containsText" text="Baja">
      <formula>NOT(ISERROR(SEARCH(("Baja"),(X20))))</formula>
    </cfRule>
  </conditionalFormatting>
  <conditionalFormatting sqref="X20">
    <cfRule type="containsText" dxfId="420" priority="221" operator="containsText" text="A l t a">
      <formula>NOT(ISERROR(SEARCH(("A l t a"),(X20))))</formula>
    </cfRule>
  </conditionalFormatting>
  <conditionalFormatting sqref="X20">
    <cfRule type="containsText" dxfId="419" priority="222" operator="containsText" text="Muy Alta">
      <formula>NOT(ISERROR(SEARCH(("Muy Alta"),(X20))))</formula>
    </cfRule>
  </conditionalFormatting>
  <conditionalFormatting sqref="X20">
    <cfRule type="cellIs" dxfId="418" priority="223" operator="equal">
      <formula>"Media"</formula>
    </cfRule>
  </conditionalFormatting>
  <conditionalFormatting sqref="BJ20">
    <cfRule type="containsText" dxfId="417" priority="224" operator="containsText" text="Rara vez">
      <formula>NOT(ISERROR(SEARCH(("Rara vez"),(BJ20))))</formula>
    </cfRule>
  </conditionalFormatting>
  <conditionalFormatting sqref="BJ20">
    <cfRule type="containsText" dxfId="416" priority="225" operator="containsText" text="Improbable">
      <formula>NOT(ISERROR(SEARCH(("Improbable"),(BJ20))))</formula>
    </cfRule>
  </conditionalFormatting>
  <conditionalFormatting sqref="BJ20">
    <cfRule type="containsText" dxfId="415" priority="226" operator="containsText" text="Probable">
      <formula>NOT(ISERROR(SEARCH(("Probable"),(BJ20))))</formula>
    </cfRule>
  </conditionalFormatting>
  <conditionalFormatting sqref="BJ20">
    <cfRule type="containsText" dxfId="414" priority="227" operator="containsText" text="Casi seguro">
      <formula>NOT(ISERROR(SEARCH(("Casi seguro"),(BJ20))))</formula>
    </cfRule>
  </conditionalFormatting>
  <conditionalFormatting sqref="BJ20">
    <cfRule type="cellIs" dxfId="413" priority="228" operator="equal">
      <formula>"Posible"</formula>
    </cfRule>
  </conditionalFormatting>
  <conditionalFormatting sqref="BB20:BE21">
    <cfRule type="containsText" dxfId="412" priority="229" operator="containsText" text="Débil">
      <formula>NOT(ISERROR(SEARCH(("Débil"),(BB20))))</formula>
    </cfRule>
  </conditionalFormatting>
  <conditionalFormatting sqref="BB20:BE21">
    <cfRule type="containsText" dxfId="411" priority="230" operator="containsText" text="Moderado">
      <formula>NOT(ISERROR(SEARCH(("Moderado"),(BB20))))</formula>
    </cfRule>
  </conditionalFormatting>
  <conditionalFormatting sqref="BB20:BE21">
    <cfRule type="containsText" dxfId="410" priority="231" operator="containsText" text="Fuerte">
      <formula>NOT(ISERROR(SEARCH(("Fuerte"),(BB20))))</formula>
    </cfRule>
  </conditionalFormatting>
  <conditionalFormatting sqref="BG20">
    <cfRule type="containsText" dxfId="409" priority="232" operator="containsText" text="Débil">
      <formula>NOT(ISERROR(SEARCH(("Débil"),(BG20))))</formula>
    </cfRule>
  </conditionalFormatting>
  <conditionalFormatting sqref="BG20">
    <cfRule type="containsText" dxfId="408" priority="233" operator="containsText" text="Moderado">
      <formula>NOT(ISERROR(SEARCH(("Moderado"),(BG20))))</formula>
    </cfRule>
  </conditionalFormatting>
  <conditionalFormatting sqref="BG20">
    <cfRule type="containsText" dxfId="407" priority="234" operator="containsText" text="Fuerte">
      <formula>NOT(ISERROR(SEARCH(("Fuerte"),(BG20))))</formula>
    </cfRule>
  </conditionalFormatting>
  <conditionalFormatting sqref="BI20">
    <cfRule type="containsText" dxfId="406" priority="235" operator="containsText" text="Rara vez">
      <formula>NOT(ISERROR(SEARCH(("Rara vez"),(BI20))))</formula>
    </cfRule>
  </conditionalFormatting>
  <conditionalFormatting sqref="BI20">
    <cfRule type="containsText" dxfId="405" priority="236" operator="containsText" text="Improbable">
      <formula>NOT(ISERROR(SEARCH(("Improbable"),(BI20))))</formula>
    </cfRule>
  </conditionalFormatting>
  <conditionalFormatting sqref="BI20">
    <cfRule type="containsText" dxfId="404" priority="237" operator="containsText" text="Probable">
      <formula>NOT(ISERROR(SEARCH(("Probable"),(BI20))))</formula>
    </cfRule>
  </conditionalFormatting>
  <conditionalFormatting sqref="BI20">
    <cfRule type="containsText" dxfId="403" priority="238" operator="containsText" text="Casi seguro">
      <formula>NOT(ISERROR(SEARCH(("Casi seguro"),(BI20))))</formula>
    </cfRule>
  </conditionalFormatting>
  <conditionalFormatting sqref="BI20">
    <cfRule type="cellIs" dxfId="402" priority="239" operator="equal">
      <formula>"Posible"</formula>
    </cfRule>
  </conditionalFormatting>
  <conditionalFormatting sqref="BH20:BH21">
    <cfRule type="containsText" dxfId="401" priority="240" operator="containsText" text="Débil">
      <formula>NOT(ISERROR(SEARCH(("Débil"),(BH20))))</formula>
    </cfRule>
  </conditionalFormatting>
  <conditionalFormatting sqref="BH20:BH21">
    <cfRule type="containsText" dxfId="400" priority="241" operator="containsText" text="Moderado">
      <formula>NOT(ISERROR(SEARCH(("Moderado"),(BH20))))</formula>
    </cfRule>
  </conditionalFormatting>
  <conditionalFormatting sqref="BH20:BH21">
    <cfRule type="containsText" dxfId="399" priority="242" operator="containsText" text="Fuerte">
      <formula>NOT(ISERROR(SEARCH(("Fuerte"),(BH20))))</formula>
    </cfRule>
  </conditionalFormatting>
  <conditionalFormatting sqref="BK20">
    <cfRule type="containsText" dxfId="398" priority="243" operator="containsText" text="Extremo">
      <formula>NOT(ISERROR(SEARCH(("Extremo"),(BK20))))</formula>
    </cfRule>
  </conditionalFormatting>
  <conditionalFormatting sqref="BK20">
    <cfRule type="containsText" dxfId="397" priority="244" operator="containsText" text="Alto">
      <formula>NOT(ISERROR(SEARCH(("Alto"),(BK20))))</formula>
    </cfRule>
  </conditionalFormatting>
  <conditionalFormatting sqref="BK20">
    <cfRule type="containsText" dxfId="396" priority="245" operator="containsText" text="Moderado">
      <formula>NOT(ISERROR(SEARCH(("Moderado"),(BK20))))</formula>
    </cfRule>
  </conditionalFormatting>
  <conditionalFormatting sqref="BK20">
    <cfRule type="containsText" dxfId="395" priority="246" operator="containsText" text="Bajo">
      <formula>NOT(ISERROR(SEARCH(("Bajo"),(BK20))))</formula>
    </cfRule>
  </conditionalFormatting>
  <conditionalFormatting sqref="BK24">
    <cfRule type="containsText" dxfId="394" priority="247" operator="containsText" text="Extremo">
      <formula>NOT(ISERROR(SEARCH(("Extremo"),(BK24))))</formula>
    </cfRule>
  </conditionalFormatting>
  <conditionalFormatting sqref="AE22">
    <cfRule type="containsText" dxfId="393" priority="248" operator="containsText" text="Catastrófico">
      <formula>NOT(ISERROR(SEARCH(("Catastrófico"),(AE22))))</formula>
    </cfRule>
  </conditionalFormatting>
  <conditionalFormatting sqref="AE22">
    <cfRule type="containsText" dxfId="392" priority="249" operator="containsText" text="Mayor">
      <formula>NOT(ISERROR(SEARCH(("Mayor"),(AE22))))</formula>
    </cfRule>
  </conditionalFormatting>
  <conditionalFormatting sqref="AE22">
    <cfRule type="containsText" dxfId="391" priority="250" operator="containsText" text="Moderado">
      <formula>NOT(ISERROR(SEARCH(("Moderado"),(AE22))))</formula>
    </cfRule>
  </conditionalFormatting>
  <conditionalFormatting sqref="AE22">
    <cfRule type="containsText" dxfId="390" priority="251" operator="containsText" text="Menor">
      <formula>NOT(ISERROR(SEARCH(("Menor"),(AE22))))</formula>
    </cfRule>
  </conditionalFormatting>
  <conditionalFormatting sqref="AE22">
    <cfRule type="containsText" dxfId="389" priority="252" operator="containsText" text="Leve">
      <formula>NOT(ISERROR(SEARCH(("Leve"),(AE22))))</formula>
    </cfRule>
  </conditionalFormatting>
  <conditionalFormatting sqref="AD22:AD23">
    <cfRule type="containsText" dxfId="388" priority="253" operator="containsText" text="Muy Baja">
      <formula>NOT(ISERROR(SEARCH(("Muy Baja"),(AD22))))</formula>
    </cfRule>
  </conditionalFormatting>
  <conditionalFormatting sqref="AD22:AD23">
    <cfRule type="containsText" dxfId="387" priority="254" operator="containsText" text="Baja">
      <formula>NOT(ISERROR(SEARCH(("Baja"),(AD22))))</formula>
    </cfRule>
  </conditionalFormatting>
  <conditionalFormatting sqref="AD22:AD23">
    <cfRule type="containsText" dxfId="386" priority="255" operator="containsText" text="A l t a">
      <formula>NOT(ISERROR(SEARCH(("A l t a"),(AD22))))</formula>
    </cfRule>
  </conditionalFormatting>
  <conditionalFormatting sqref="AD22:AD23">
    <cfRule type="containsText" dxfId="385" priority="256" operator="containsText" text="Muy Alta">
      <formula>NOT(ISERROR(SEARCH(("Muy Alta"),(AD22))))</formula>
    </cfRule>
  </conditionalFormatting>
  <conditionalFormatting sqref="AD22:AD23">
    <cfRule type="cellIs" dxfId="384" priority="257" operator="equal">
      <formula>"Media"</formula>
    </cfRule>
  </conditionalFormatting>
  <conditionalFormatting sqref="J22:J23">
    <cfRule type="containsText" dxfId="383" priority="258" operator="containsText" text="Muy Baja">
      <formula>NOT(ISERROR(SEARCH(("Muy Baja"),(J22))))</formula>
    </cfRule>
  </conditionalFormatting>
  <conditionalFormatting sqref="J22:J23">
    <cfRule type="containsText" dxfId="382" priority="259" operator="containsText" text="Baja">
      <formula>NOT(ISERROR(SEARCH(("Baja"),(J22))))</formula>
    </cfRule>
  </conditionalFormatting>
  <conditionalFormatting sqref="J22:J23">
    <cfRule type="containsText" dxfId="381" priority="260" operator="containsText" text="A l t a">
      <formula>NOT(ISERROR(SEARCH(("A l t a"),(J22))))</formula>
    </cfRule>
  </conditionalFormatting>
  <conditionalFormatting sqref="J22:J23">
    <cfRule type="containsText" dxfId="380" priority="261" operator="containsText" text="Muy Alta">
      <formula>NOT(ISERROR(SEARCH(("Muy Alta"),(J22))))</formula>
    </cfRule>
  </conditionalFormatting>
  <conditionalFormatting sqref="J22:J23">
    <cfRule type="cellIs" dxfId="379" priority="262" operator="equal">
      <formula>"Media"</formula>
    </cfRule>
  </conditionalFormatting>
  <conditionalFormatting sqref="K22">
    <cfRule type="containsText" dxfId="378" priority="263" operator="containsText" text="Muy Baja">
      <formula>NOT(ISERROR(SEARCH(("Muy Baja"),(K22))))</formula>
    </cfRule>
  </conditionalFormatting>
  <conditionalFormatting sqref="K22">
    <cfRule type="containsText" dxfId="377" priority="264" operator="containsText" text="Baja">
      <formula>NOT(ISERROR(SEARCH(("Baja"),(K22))))</formula>
    </cfRule>
  </conditionalFormatting>
  <conditionalFormatting sqref="K22">
    <cfRule type="containsText" dxfId="376" priority="265" operator="containsText" text="A l t a">
      <formula>NOT(ISERROR(SEARCH(("A l t a"),(K22))))</formula>
    </cfRule>
  </conditionalFormatting>
  <conditionalFormatting sqref="K22">
    <cfRule type="containsText" dxfId="375" priority="266" operator="containsText" text="Muy Alta">
      <formula>NOT(ISERROR(SEARCH(("Muy Alta"),(K22))))</formula>
    </cfRule>
  </conditionalFormatting>
  <conditionalFormatting sqref="K22">
    <cfRule type="cellIs" dxfId="374" priority="267" operator="equal">
      <formula>"Media"</formula>
    </cfRule>
  </conditionalFormatting>
  <conditionalFormatting sqref="L22:O22 R22">
    <cfRule type="containsText" dxfId="373" priority="268" operator="containsText" text="Muy Baja">
      <formula>NOT(ISERROR(SEARCH(("Muy Baja"),(L22))))</formula>
    </cfRule>
  </conditionalFormatting>
  <conditionalFormatting sqref="L22:O22 R22">
    <cfRule type="containsText" dxfId="372" priority="269" operator="containsText" text="Baja">
      <formula>NOT(ISERROR(SEARCH(("Baja"),(L22))))</formula>
    </cfRule>
  </conditionalFormatting>
  <conditionalFormatting sqref="L22:O22 R22">
    <cfRule type="containsText" dxfId="371" priority="270" operator="containsText" text="A l t a">
      <formula>NOT(ISERROR(SEARCH(("A l t a"),(L22))))</formula>
    </cfRule>
  </conditionalFormatting>
  <conditionalFormatting sqref="L22:O22 R22">
    <cfRule type="containsText" dxfId="370" priority="271" operator="containsText" text="Muy Alta">
      <formula>NOT(ISERROR(SEARCH(("Muy Alta"),(L22))))</formula>
    </cfRule>
  </conditionalFormatting>
  <conditionalFormatting sqref="L22:O22 R22">
    <cfRule type="cellIs" dxfId="369" priority="272" operator="equal">
      <formula>"Media"</formula>
    </cfRule>
  </conditionalFormatting>
  <conditionalFormatting sqref="BF22:BG23">
    <cfRule type="containsText" dxfId="368" priority="273" operator="containsText" text="Débil">
      <formula>NOT(ISERROR(SEARCH(("Débil"),(BF22))))</formula>
    </cfRule>
  </conditionalFormatting>
  <conditionalFormatting sqref="BF22:BG23">
    <cfRule type="containsText" dxfId="367" priority="274" operator="containsText" text="Moderado">
      <formula>NOT(ISERROR(SEARCH(("Moderado"),(BF22))))</formula>
    </cfRule>
  </conditionalFormatting>
  <conditionalFormatting sqref="BF22:BG23">
    <cfRule type="containsText" dxfId="366" priority="275" operator="containsText" text="Fuerte">
      <formula>NOT(ISERROR(SEARCH(("Fuerte"),(BF22))))</formula>
    </cfRule>
  </conditionalFormatting>
  <conditionalFormatting sqref="BJ22">
    <cfRule type="containsText" dxfId="365" priority="276" operator="containsText" text="Rara vez">
      <formula>NOT(ISERROR(SEARCH(("Rara vez"),(BJ22))))</formula>
    </cfRule>
  </conditionalFormatting>
  <conditionalFormatting sqref="BJ22">
    <cfRule type="containsText" dxfId="364" priority="277" operator="containsText" text="Improbable">
      <formula>NOT(ISERROR(SEARCH(("Improbable"),(BJ22))))</formula>
    </cfRule>
  </conditionalFormatting>
  <conditionalFormatting sqref="BJ22">
    <cfRule type="containsText" dxfId="363" priority="278" operator="containsText" text="Probable">
      <formula>NOT(ISERROR(SEARCH(("Probable"),(BJ22))))</formula>
    </cfRule>
  </conditionalFormatting>
  <conditionalFormatting sqref="BJ22">
    <cfRule type="containsText" dxfId="362" priority="279" operator="containsText" text="Casi seguro">
      <formula>NOT(ISERROR(SEARCH(("Casi seguro"),(BJ22))))</formula>
    </cfRule>
  </conditionalFormatting>
  <conditionalFormatting sqref="BJ22">
    <cfRule type="cellIs" dxfId="361" priority="280" operator="equal">
      <formula>"Posible"</formula>
    </cfRule>
  </conditionalFormatting>
  <conditionalFormatting sqref="P22">
    <cfRule type="containsText" dxfId="360" priority="281" operator="containsText" text="Muy Baja">
      <formula>NOT(ISERROR(SEARCH(("Muy Baja"),(P22))))</formula>
    </cfRule>
  </conditionalFormatting>
  <conditionalFormatting sqref="P22">
    <cfRule type="containsText" dxfId="359" priority="282" operator="containsText" text="Baja">
      <formula>NOT(ISERROR(SEARCH(("Baja"),(P22))))</formula>
    </cfRule>
  </conditionalFormatting>
  <conditionalFormatting sqref="P22">
    <cfRule type="containsText" dxfId="358" priority="283" operator="containsText" text="A l t a">
      <formula>NOT(ISERROR(SEARCH(("A l t a"),(P22))))</formula>
    </cfRule>
  </conditionalFormatting>
  <conditionalFormatting sqref="P22">
    <cfRule type="containsText" dxfId="357" priority="284" operator="containsText" text="Muy Alta">
      <formula>NOT(ISERROR(SEARCH(("Muy Alta"),(P22))))</formula>
    </cfRule>
  </conditionalFormatting>
  <conditionalFormatting sqref="P22">
    <cfRule type="cellIs" dxfId="356" priority="285" operator="equal">
      <formula>"Media"</formula>
    </cfRule>
  </conditionalFormatting>
  <conditionalFormatting sqref="Q22">
    <cfRule type="containsText" dxfId="355" priority="286" operator="containsText" text="Muy Baja">
      <formula>NOT(ISERROR(SEARCH(("Muy Baja"),(Q22))))</formula>
    </cfRule>
  </conditionalFormatting>
  <conditionalFormatting sqref="Q22">
    <cfRule type="containsText" dxfId="354" priority="287" operator="containsText" text="Baja">
      <formula>NOT(ISERROR(SEARCH(("Baja"),(Q22))))</formula>
    </cfRule>
  </conditionalFormatting>
  <conditionalFormatting sqref="Q22">
    <cfRule type="containsText" dxfId="353" priority="288" operator="containsText" text="A l t a">
      <formula>NOT(ISERROR(SEARCH(("A l t a"),(Q22))))</formula>
    </cfRule>
  </conditionalFormatting>
  <conditionalFormatting sqref="Q22">
    <cfRule type="containsText" dxfId="352" priority="289" operator="containsText" text="Muy Alta">
      <formula>NOT(ISERROR(SEARCH(("Muy Alta"),(Q22))))</formula>
    </cfRule>
  </conditionalFormatting>
  <conditionalFormatting sqref="Q22">
    <cfRule type="cellIs" dxfId="351" priority="290" operator="equal">
      <formula>"Media"</formula>
    </cfRule>
  </conditionalFormatting>
  <conditionalFormatting sqref="S22">
    <cfRule type="containsText" dxfId="350" priority="291" operator="containsText" text="Muy Baja">
      <formula>NOT(ISERROR(SEARCH(("Muy Baja"),(S22))))</formula>
    </cfRule>
  </conditionalFormatting>
  <conditionalFormatting sqref="S22">
    <cfRule type="containsText" dxfId="349" priority="292" operator="containsText" text="Baja">
      <formula>NOT(ISERROR(SEARCH(("Baja"),(S22))))</formula>
    </cfRule>
  </conditionalFormatting>
  <conditionalFormatting sqref="S22">
    <cfRule type="containsText" dxfId="348" priority="293" operator="containsText" text="A l t a">
      <formula>NOT(ISERROR(SEARCH(("A l t a"),(S22))))</formula>
    </cfRule>
  </conditionalFormatting>
  <conditionalFormatting sqref="S22">
    <cfRule type="containsText" dxfId="347" priority="294" operator="containsText" text="Muy Alta">
      <formula>NOT(ISERROR(SEARCH(("Muy Alta"),(S22))))</formula>
    </cfRule>
  </conditionalFormatting>
  <conditionalFormatting sqref="S22">
    <cfRule type="cellIs" dxfId="346" priority="295" operator="equal">
      <formula>"Media"</formula>
    </cfRule>
  </conditionalFormatting>
  <conditionalFormatting sqref="U22">
    <cfRule type="containsText" dxfId="345" priority="296" operator="containsText" text="Muy Baja">
      <formula>NOT(ISERROR(SEARCH(("Muy Baja"),(U22))))</formula>
    </cfRule>
  </conditionalFormatting>
  <conditionalFormatting sqref="U22">
    <cfRule type="containsText" dxfId="344" priority="297" operator="containsText" text="Baja">
      <formula>NOT(ISERROR(SEARCH(("Baja"),(U22))))</formula>
    </cfRule>
  </conditionalFormatting>
  <conditionalFormatting sqref="U22">
    <cfRule type="containsText" dxfId="343" priority="298" operator="containsText" text="A l t a">
      <formula>NOT(ISERROR(SEARCH(("A l t a"),(U22))))</formula>
    </cfRule>
  </conditionalFormatting>
  <conditionalFormatting sqref="U22">
    <cfRule type="containsText" dxfId="342" priority="299" operator="containsText" text="Muy Alta">
      <formula>NOT(ISERROR(SEARCH(("Muy Alta"),(U22))))</formula>
    </cfRule>
  </conditionalFormatting>
  <conditionalFormatting sqref="U22">
    <cfRule type="cellIs" dxfId="341" priority="300" operator="equal">
      <formula>"Media"</formula>
    </cfRule>
  </conditionalFormatting>
  <conditionalFormatting sqref="V22">
    <cfRule type="containsText" dxfId="340" priority="301" operator="containsText" text="Muy Baja">
      <formula>NOT(ISERROR(SEARCH(("Muy Baja"),(V22))))</formula>
    </cfRule>
  </conditionalFormatting>
  <conditionalFormatting sqref="V22">
    <cfRule type="containsText" dxfId="339" priority="302" operator="containsText" text="Baja">
      <formula>NOT(ISERROR(SEARCH(("Baja"),(V22))))</formula>
    </cfRule>
  </conditionalFormatting>
  <conditionalFormatting sqref="V22">
    <cfRule type="containsText" dxfId="338" priority="303" operator="containsText" text="A l t a">
      <formula>NOT(ISERROR(SEARCH(("A l t a"),(V22))))</formula>
    </cfRule>
  </conditionalFormatting>
  <conditionalFormatting sqref="V22">
    <cfRule type="containsText" dxfId="337" priority="304" operator="containsText" text="Muy Alta">
      <formula>NOT(ISERROR(SEARCH(("Muy Alta"),(V22))))</formula>
    </cfRule>
  </conditionalFormatting>
  <conditionalFormatting sqref="V22">
    <cfRule type="cellIs" dxfId="336" priority="305" operator="equal">
      <formula>"Media"</formula>
    </cfRule>
  </conditionalFormatting>
  <conditionalFormatting sqref="Y22">
    <cfRule type="containsText" dxfId="335" priority="306" operator="containsText" text="Muy Baja">
      <formula>NOT(ISERROR(SEARCH(("Muy Baja"),(Y22))))</formula>
    </cfRule>
  </conditionalFormatting>
  <conditionalFormatting sqref="Y22">
    <cfRule type="containsText" dxfId="334" priority="307" operator="containsText" text="Baja">
      <formula>NOT(ISERROR(SEARCH(("Baja"),(Y22))))</formula>
    </cfRule>
  </conditionalFormatting>
  <conditionalFormatting sqref="Y22">
    <cfRule type="containsText" dxfId="333" priority="308" operator="containsText" text="A l t a">
      <formula>NOT(ISERROR(SEARCH(("A l t a"),(Y22))))</formula>
    </cfRule>
  </conditionalFormatting>
  <conditionalFormatting sqref="Y22">
    <cfRule type="containsText" dxfId="332" priority="309" operator="containsText" text="Muy Alta">
      <formula>NOT(ISERROR(SEARCH(("Muy Alta"),(Y22))))</formula>
    </cfRule>
  </conditionalFormatting>
  <conditionalFormatting sqref="Y22">
    <cfRule type="cellIs" dxfId="331" priority="310" operator="equal">
      <formula>"Media"</formula>
    </cfRule>
  </conditionalFormatting>
  <conditionalFormatting sqref="T22">
    <cfRule type="containsText" dxfId="330" priority="311" operator="containsText" text="Muy Baja">
      <formula>NOT(ISERROR(SEARCH(("Muy Baja"),(T22))))</formula>
    </cfRule>
  </conditionalFormatting>
  <conditionalFormatting sqref="T22">
    <cfRule type="containsText" dxfId="329" priority="312" operator="containsText" text="Baja">
      <formula>NOT(ISERROR(SEARCH(("Baja"),(T22))))</formula>
    </cfRule>
  </conditionalFormatting>
  <conditionalFormatting sqref="T22">
    <cfRule type="containsText" dxfId="328" priority="313" operator="containsText" text="A l t a">
      <formula>NOT(ISERROR(SEARCH(("A l t a"),(T22))))</formula>
    </cfRule>
  </conditionalFormatting>
  <conditionalFormatting sqref="T22">
    <cfRule type="containsText" dxfId="327" priority="314" operator="containsText" text="Muy Alta">
      <formula>NOT(ISERROR(SEARCH(("Muy Alta"),(T22))))</formula>
    </cfRule>
  </conditionalFormatting>
  <conditionalFormatting sqref="T22">
    <cfRule type="cellIs" dxfId="326" priority="315" operator="equal">
      <formula>"Media"</formula>
    </cfRule>
  </conditionalFormatting>
  <conditionalFormatting sqref="W22">
    <cfRule type="containsText" dxfId="325" priority="316" operator="containsText" text="Muy Baja">
      <formula>NOT(ISERROR(SEARCH(("Muy Baja"),(W22))))</formula>
    </cfRule>
  </conditionalFormatting>
  <conditionalFormatting sqref="W22">
    <cfRule type="containsText" dxfId="324" priority="317" operator="containsText" text="Baja">
      <formula>NOT(ISERROR(SEARCH(("Baja"),(W22))))</formula>
    </cfRule>
  </conditionalFormatting>
  <conditionalFormatting sqref="W22">
    <cfRule type="containsText" dxfId="323" priority="318" operator="containsText" text="A l t a">
      <formula>NOT(ISERROR(SEARCH(("A l t a"),(W22))))</formula>
    </cfRule>
  </conditionalFormatting>
  <conditionalFormatting sqref="W22">
    <cfRule type="containsText" dxfId="322" priority="319" operator="containsText" text="Muy Alta">
      <formula>NOT(ISERROR(SEARCH(("Muy Alta"),(W22))))</formula>
    </cfRule>
  </conditionalFormatting>
  <conditionalFormatting sqref="W22">
    <cfRule type="cellIs" dxfId="321" priority="320" operator="equal">
      <formula>"Media"</formula>
    </cfRule>
  </conditionalFormatting>
  <conditionalFormatting sqref="X22">
    <cfRule type="containsText" dxfId="320" priority="321" operator="containsText" text="Muy Baja">
      <formula>NOT(ISERROR(SEARCH(("Muy Baja"),(X22))))</formula>
    </cfRule>
  </conditionalFormatting>
  <conditionalFormatting sqref="X22">
    <cfRule type="containsText" dxfId="319" priority="322" operator="containsText" text="Baja">
      <formula>NOT(ISERROR(SEARCH(("Baja"),(X22))))</formula>
    </cfRule>
  </conditionalFormatting>
  <conditionalFormatting sqref="X22">
    <cfRule type="containsText" dxfId="318" priority="323" operator="containsText" text="A l t a">
      <formula>NOT(ISERROR(SEARCH(("A l t a"),(X22))))</formula>
    </cfRule>
  </conditionalFormatting>
  <conditionalFormatting sqref="X22">
    <cfRule type="containsText" dxfId="317" priority="324" operator="containsText" text="Muy Alta">
      <formula>NOT(ISERROR(SEARCH(("Muy Alta"),(X22))))</formula>
    </cfRule>
  </conditionalFormatting>
  <conditionalFormatting sqref="X22">
    <cfRule type="cellIs" dxfId="316" priority="325" operator="equal">
      <formula>"Media"</formula>
    </cfRule>
  </conditionalFormatting>
  <conditionalFormatting sqref="Z22">
    <cfRule type="containsText" dxfId="315" priority="326" operator="containsText" text="Muy Baja">
      <formula>NOT(ISERROR(SEARCH(("Muy Baja"),(Z22))))</formula>
    </cfRule>
  </conditionalFormatting>
  <conditionalFormatting sqref="Z22">
    <cfRule type="containsText" dxfId="314" priority="327" operator="containsText" text="Baja">
      <formula>NOT(ISERROR(SEARCH(("Baja"),(Z22))))</formula>
    </cfRule>
  </conditionalFormatting>
  <conditionalFormatting sqref="Z22">
    <cfRule type="containsText" dxfId="313" priority="328" operator="containsText" text="A l t a">
      <formula>NOT(ISERROR(SEARCH(("A l t a"),(Z22))))</formula>
    </cfRule>
  </conditionalFormatting>
  <conditionalFormatting sqref="Z22">
    <cfRule type="containsText" dxfId="312" priority="329" operator="containsText" text="Muy Alta">
      <formula>NOT(ISERROR(SEARCH(("Muy Alta"),(Z22))))</formula>
    </cfRule>
  </conditionalFormatting>
  <conditionalFormatting sqref="Z22">
    <cfRule type="cellIs" dxfId="311" priority="330" operator="equal">
      <formula>"Media"</formula>
    </cfRule>
  </conditionalFormatting>
  <conditionalFormatting sqref="AA22">
    <cfRule type="containsText" dxfId="310" priority="331" operator="containsText" text="Muy Baja">
      <formula>NOT(ISERROR(SEARCH(("Muy Baja"),(AA22))))</formula>
    </cfRule>
  </conditionalFormatting>
  <conditionalFormatting sqref="AA22">
    <cfRule type="containsText" dxfId="309" priority="332" operator="containsText" text="Baja">
      <formula>NOT(ISERROR(SEARCH(("Baja"),(AA22))))</formula>
    </cfRule>
  </conditionalFormatting>
  <conditionalFormatting sqref="AA22">
    <cfRule type="containsText" dxfId="308" priority="333" operator="containsText" text="A l t a">
      <formula>NOT(ISERROR(SEARCH(("A l t a"),(AA22))))</formula>
    </cfRule>
  </conditionalFormatting>
  <conditionalFormatting sqref="AA22">
    <cfRule type="containsText" dxfId="307" priority="334" operator="containsText" text="Muy Alta">
      <formula>NOT(ISERROR(SEARCH(("Muy Alta"),(AA22))))</formula>
    </cfRule>
  </conditionalFormatting>
  <conditionalFormatting sqref="AA22">
    <cfRule type="cellIs" dxfId="306" priority="335" operator="equal">
      <formula>"Media"</formula>
    </cfRule>
  </conditionalFormatting>
  <conditionalFormatting sqref="AB22">
    <cfRule type="containsText" dxfId="305" priority="336" operator="containsText" text="Muy Baja">
      <formula>NOT(ISERROR(SEARCH(("Muy Baja"),(AB22))))</formula>
    </cfRule>
  </conditionalFormatting>
  <conditionalFormatting sqref="AB22">
    <cfRule type="containsText" dxfId="304" priority="337" operator="containsText" text="Baja">
      <formula>NOT(ISERROR(SEARCH(("Baja"),(AB22))))</formula>
    </cfRule>
  </conditionalFormatting>
  <conditionalFormatting sqref="AB22">
    <cfRule type="containsText" dxfId="303" priority="338" operator="containsText" text="A l t a">
      <formula>NOT(ISERROR(SEARCH(("A l t a"),(AB22))))</formula>
    </cfRule>
  </conditionalFormatting>
  <conditionalFormatting sqref="AB22">
    <cfRule type="containsText" dxfId="302" priority="339" operator="containsText" text="Muy Alta">
      <formula>NOT(ISERROR(SEARCH(("Muy Alta"),(AB22))))</formula>
    </cfRule>
  </conditionalFormatting>
  <conditionalFormatting sqref="AB22">
    <cfRule type="cellIs" dxfId="301" priority="340" operator="equal">
      <formula>"Media"</formula>
    </cfRule>
  </conditionalFormatting>
  <conditionalFormatting sqref="AC22">
    <cfRule type="containsText" dxfId="300" priority="341" operator="containsText" text="Muy Baja">
      <formula>NOT(ISERROR(SEARCH(("Muy Baja"),(AC22))))</formula>
    </cfRule>
  </conditionalFormatting>
  <conditionalFormatting sqref="AC22">
    <cfRule type="containsText" dxfId="299" priority="342" operator="containsText" text="Baja">
      <formula>NOT(ISERROR(SEARCH(("Baja"),(AC22))))</formula>
    </cfRule>
  </conditionalFormatting>
  <conditionalFormatting sqref="AC22">
    <cfRule type="containsText" dxfId="298" priority="343" operator="containsText" text="A l t a">
      <formula>NOT(ISERROR(SEARCH(("A l t a"),(AC22))))</formula>
    </cfRule>
  </conditionalFormatting>
  <conditionalFormatting sqref="AC22">
    <cfRule type="containsText" dxfId="297" priority="344" operator="containsText" text="Muy Alta">
      <formula>NOT(ISERROR(SEARCH(("Muy Alta"),(AC22))))</formula>
    </cfRule>
  </conditionalFormatting>
  <conditionalFormatting sqref="AC22">
    <cfRule type="cellIs" dxfId="296" priority="345" operator="equal">
      <formula>"Media"</formula>
    </cfRule>
  </conditionalFormatting>
  <conditionalFormatting sqref="BB22:BE23">
    <cfRule type="containsText" dxfId="295" priority="346" operator="containsText" text="Débil">
      <formula>NOT(ISERROR(SEARCH(("Débil"),(BB22))))</formula>
    </cfRule>
  </conditionalFormatting>
  <conditionalFormatting sqref="BB22:BE23">
    <cfRule type="containsText" dxfId="294" priority="347" operator="containsText" text="Moderado">
      <formula>NOT(ISERROR(SEARCH(("Moderado"),(BB22))))</formula>
    </cfRule>
  </conditionalFormatting>
  <conditionalFormatting sqref="BB22:BE23">
    <cfRule type="containsText" dxfId="293" priority="348" operator="containsText" text="Fuerte">
      <formula>NOT(ISERROR(SEARCH(("Fuerte"),(BB22))))</formula>
    </cfRule>
  </conditionalFormatting>
  <conditionalFormatting sqref="BH22:BH23">
    <cfRule type="containsText" dxfId="292" priority="349" operator="containsText" text="Débil">
      <formula>NOT(ISERROR(SEARCH(("Débil"),(BH22))))</formula>
    </cfRule>
  </conditionalFormatting>
  <conditionalFormatting sqref="BH22:BH23">
    <cfRule type="containsText" dxfId="291" priority="350" operator="containsText" text="Moderado">
      <formula>NOT(ISERROR(SEARCH(("Moderado"),(BH22))))</formula>
    </cfRule>
  </conditionalFormatting>
  <conditionalFormatting sqref="BH22:BH23">
    <cfRule type="containsText" dxfId="290" priority="351" operator="containsText" text="Fuerte">
      <formula>NOT(ISERROR(SEARCH(("Fuerte"),(BH22))))</formula>
    </cfRule>
  </conditionalFormatting>
  <conditionalFormatting sqref="BI22">
    <cfRule type="containsText" dxfId="289" priority="352" operator="containsText" text="Rara vez">
      <formula>NOT(ISERROR(SEARCH(("Rara vez"),(BI22))))</formula>
    </cfRule>
  </conditionalFormatting>
  <conditionalFormatting sqref="BI22">
    <cfRule type="containsText" dxfId="288" priority="353" operator="containsText" text="Improbable">
      <formula>NOT(ISERROR(SEARCH(("Improbable"),(BI22))))</formula>
    </cfRule>
  </conditionalFormatting>
  <conditionalFormatting sqref="BI22">
    <cfRule type="containsText" dxfId="287" priority="354" operator="containsText" text="Probable">
      <formula>NOT(ISERROR(SEARCH(("Probable"),(BI22))))</formula>
    </cfRule>
  </conditionalFormatting>
  <conditionalFormatting sqref="BI22">
    <cfRule type="containsText" dxfId="286" priority="355" operator="containsText" text="Casi seguro">
      <formula>NOT(ISERROR(SEARCH(("Casi seguro"),(BI22))))</formula>
    </cfRule>
  </conditionalFormatting>
  <conditionalFormatting sqref="BI22">
    <cfRule type="cellIs" dxfId="285" priority="356" operator="equal">
      <formula>"Posible"</formula>
    </cfRule>
  </conditionalFormatting>
  <conditionalFormatting sqref="BK22">
    <cfRule type="containsText" dxfId="284" priority="357" operator="containsText" text="Extremo">
      <formula>NOT(ISERROR(SEARCH(("Extremo"),(BK22))))</formula>
    </cfRule>
  </conditionalFormatting>
  <conditionalFormatting sqref="BK22">
    <cfRule type="containsText" dxfId="283" priority="358" operator="containsText" text="Alto">
      <formula>NOT(ISERROR(SEARCH(("Alto"),(BK22))))</formula>
    </cfRule>
  </conditionalFormatting>
  <conditionalFormatting sqref="BK22">
    <cfRule type="containsText" dxfId="282" priority="359" operator="containsText" text="Moderado">
      <formula>NOT(ISERROR(SEARCH(("Moderado"),(BK22))))</formula>
    </cfRule>
  </conditionalFormatting>
  <conditionalFormatting sqref="BK22">
    <cfRule type="containsText" dxfId="281" priority="360" operator="containsText" text="Bajo">
      <formula>NOT(ISERROR(SEARCH(("Bajo"),(BK22))))</formula>
    </cfRule>
  </conditionalFormatting>
  <conditionalFormatting sqref="BB24:BE24">
    <cfRule type="containsText" dxfId="280" priority="361" operator="containsText" text="Débil">
      <formula>NOT(ISERROR(SEARCH(("Débil"),(BB24))))</formula>
    </cfRule>
  </conditionalFormatting>
  <conditionalFormatting sqref="BB24:BE24">
    <cfRule type="containsText" dxfId="279" priority="362" operator="containsText" text="Moderado">
      <formula>NOT(ISERROR(SEARCH(("Moderado"),(BB24))))</formula>
    </cfRule>
  </conditionalFormatting>
  <conditionalFormatting sqref="BB24:BE24">
    <cfRule type="containsText" dxfId="278" priority="363" operator="containsText" text="Fuerte">
      <formula>NOT(ISERROR(SEARCH(("Fuerte"),(BB24))))</formula>
    </cfRule>
  </conditionalFormatting>
  <conditionalFormatting sqref="BH24">
    <cfRule type="containsText" dxfId="277" priority="364" operator="containsText" text="Débil">
      <formula>NOT(ISERROR(SEARCH(("Débil"),(BH24))))</formula>
    </cfRule>
  </conditionalFormatting>
  <conditionalFormatting sqref="BH24">
    <cfRule type="containsText" dxfId="276" priority="365" operator="containsText" text="Moderado">
      <formula>NOT(ISERROR(SEARCH(("Moderado"),(BH24))))</formula>
    </cfRule>
  </conditionalFormatting>
  <conditionalFormatting sqref="BH24">
    <cfRule type="containsText" dxfId="275" priority="366" operator="containsText" text="Fuerte">
      <formula>NOT(ISERROR(SEARCH(("Fuerte"),(BH24))))</formula>
    </cfRule>
  </conditionalFormatting>
  <conditionalFormatting sqref="BI24">
    <cfRule type="containsText" dxfId="274" priority="367" operator="containsText" text="Rara vez">
      <formula>NOT(ISERROR(SEARCH(("Rara vez"),(BI24))))</formula>
    </cfRule>
  </conditionalFormatting>
  <conditionalFormatting sqref="BI24">
    <cfRule type="containsText" dxfId="273" priority="368" operator="containsText" text="Improbable">
      <formula>NOT(ISERROR(SEARCH(("Improbable"),(BI24))))</formula>
    </cfRule>
  </conditionalFormatting>
  <conditionalFormatting sqref="BI24">
    <cfRule type="containsText" dxfId="272" priority="369" operator="containsText" text="Probable">
      <formula>NOT(ISERROR(SEARCH(("Probable"),(BI24))))</formula>
    </cfRule>
  </conditionalFormatting>
  <conditionalFormatting sqref="BI24">
    <cfRule type="containsText" dxfId="271" priority="370" operator="containsText" text="Casi seguro">
      <formula>NOT(ISERROR(SEARCH(("Casi seguro"),(BI24))))</formula>
    </cfRule>
  </conditionalFormatting>
  <conditionalFormatting sqref="BI24">
    <cfRule type="cellIs" dxfId="270" priority="371" operator="equal">
      <formula>"Posible"</formula>
    </cfRule>
  </conditionalFormatting>
  <conditionalFormatting sqref="BK24">
    <cfRule type="containsText" dxfId="269" priority="372" operator="containsText" text="Alto">
      <formula>NOT(ISERROR(SEARCH(("Alto"),(BK24))))</formula>
    </cfRule>
  </conditionalFormatting>
  <conditionalFormatting sqref="BK24">
    <cfRule type="containsText" dxfId="268" priority="373" operator="containsText" text="Moderado">
      <formula>NOT(ISERROR(SEARCH(("Moderado"),(BK24))))</formula>
    </cfRule>
  </conditionalFormatting>
  <conditionalFormatting sqref="BK24">
    <cfRule type="containsText" dxfId="267" priority="374" operator="containsText" text="Bajo">
      <formula>NOT(ISERROR(SEARCH(("Bajo"),(BK24))))</formula>
    </cfRule>
  </conditionalFormatting>
  <conditionalFormatting sqref="AE15:AE16">
    <cfRule type="containsText" dxfId="266" priority="375" operator="containsText" text="Catastrófico">
      <formula>NOT(ISERROR(SEARCH(("Catastrófico"),(AE15))))</formula>
    </cfRule>
  </conditionalFormatting>
  <conditionalFormatting sqref="AE15:AE16">
    <cfRule type="containsText" dxfId="265" priority="376" operator="containsText" text="Mayor">
      <formula>NOT(ISERROR(SEARCH(("Mayor"),(AE15))))</formula>
    </cfRule>
  </conditionalFormatting>
  <conditionalFormatting sqref="AE15:AE16">
    <cfRule type="containsText" dxfId="264" priority="377" operator="containsText" text="Moderado">
      <formula>NOT(ISERROR(SEARCH(("Moderado"),(AE15))))</formula>
    </cfRule>
  </conditionalFormatting>
  <conditionalFormatting sqref="AE15:AE16">
    <cfRule type="containsText" dxfId="263" priority="378" operator="containsText" text="Menor">
      <formula>NOT(ISERROR(SEARCH(("Menor"),(AE15))))</formula>
    </cfRule>
  </conditionalFormatting>
  <conditionalFormatting sqref="AE15:AE16">
    <cfRule type="containsText" dxfId="262" priority="379" operator="containsText" text="Leve">
      <formula>NOT(ISERROR(SEARCH(("Leve"),(AE15))))</formula>
    </cfRule>
  </conditionalFormatting>
  <conditionalFormatting sqref="K15:K16">
    <cfRule type="containsText" dxfId="261" priority="380" operator="containsText" text="Muy Baja">
      <formula>NOT(ISERROR(SEARCH(("Muy Baja"),(K15))))</formula>
    </cfRule>
  </conditionalFormatting>
  <conditionalFormatting sqref="K15:K16">
    <cfRule type="containsText" dxfId="260" priority="381" operator="containsText" text="Baja">
      <formula>NOT(ISERROR(SEARCH(("Baja"),(K15))))</formula>
    </cfRule>
  </conditionalFormatting>
  <conditionalFormatting sqref="K15:K16">
    <cfRule type="containsText" dxfId="259" priority="382" operator="containsText" text="A l t a">
      <formula>NOT(ISERROR(SEARCH(("A l t a"),(K15))))</formula>
    </cfRule>
  </conditionalFormatting>
  <conditionalFormatting sqref="K15:K16">
    <cfRule type="containsText" dxfId="258" priority="383" operator="containsText" text="Muy Alta">
      <formula>NOT(ISERROR(SEARCH(("Muy Alta"),(K15))))</formula>
    </cfRule>
  </conditionalFormatting>
  <conditionalFormatting sqref="K15:K16">
    <cfRule type="cellIs" dxfId="257" priority="384" operator="equal">
      <formula>"Media"</formula>
    </cfRule>
  </conditionalFormatting>
  <conditionalFormatting sqref="AD15">
    <cfRule type="containsText" dxfId="256" priority="385" operator="containsText" text="Muy Baja">
      <formula>NOT(ISERROR(SEARCH(("Muy Baja"),(AD15))))</formula>
    </cfRule>
  </conditionalFormatting>
  <conditionalFormatting sqref="AD15">
    <cfRule type="containsText" dxfId="255" priority="386" operator="containsText" text="Baja">
      <formula>NOT(ISERROR(SEARCH(("Baja"),(AD15))))</formula>
    </cfRule>
  </conditionalFormatting>
  <conditionalFormatting sqref="AD15">
    <cfRule type="containsText" dxfId="254" priority="387" operator="containsText" text="A l t a">
      <formula>NOT(ISERROR(SEARCH(("A l t a"),(AD15))))</formula>
    </cfRule>
  </conditionalFormatting>
  <conditionalFormatting sqref="AD15">
    <cfRule type="containsText" dxfId="253" priority="388" operator="containsText" text="Muy Alta">
      <formula>NOT(ISERROR(SEARCH(("Muy Alta"),(AD15))))</formula>
    </cfRule>
  </conditionalFormatting>
  <conditionalFormatting sqref="AD15">
    <cfRule type="cellIs" dxfId="252" priority="389" operator="equal">
      <formula>"Media"</formula>
    </cfRule>
  </conditionalFormatting>
  <conditionalFormatting sqref="AE18">
    <cfRule type="containsText" dxfId="251" priority="390" operator="containsText" text="Catastrófico">
      <formula>NOT(ISERROR(SEARCH(("Catastrófico"),(AE18))))</formula>
    </cfRule>
  </conditionalFormatting>
  <conditionalFormatting sqref="AE18">
    <cfRule type="containsText" dxfId="250" priority="391" operator="containsText" text="Mayor">
      <formula>NOT(ISERROR(SEARCH(("Mayor"),(AE18))))</formula>
    </cfRule>
  </conditionalFormatting>
  <conditionalFormatting sqref="AE18">
    <cfRule type="containsText" dxfId="249" priority="392" operator="containsText" text="Moderado">
      <formula>NOT(ISERROR(SEARCH(("Moderado"),(AE18))))</formula>
    </cfRule>
  </conditionalFormatting>
  <conditionalFormatting sqref="AE18">
    <cfRule type="containsText" dxfId="248" priority="393" operator="containsText" text="Menor">
      <formula>NOT(ISERROR(SEARCH(("Menor"),(AE18))))</formula>
    </cfRule>
  </conditionalFormatting>
  <conditionalFormatting sqref="AE18">
    <cfRule type="containsText" dxfId="247" priority="394" operator="containsText" text="Leve">
      <formula>NOT(ISERROR(SEARCH(("Leve"),(AE18))))</formula>
    </cfRule>
  </conditionalFormatting>
  <conditionalFormatting sqref="AI18">
    <cfRule type="containsText" dxfId="246" priority="395" operator="containsText" text="Extremo">
      <formula>NOT(ISERROR(SEARCH(("Extremo"),(AI18))))</formula>
    </cfRule>
  </conditionalFormatting>
  <conditionalFormatting sqref="AI18">
    <cfRule type="containsText" dxfId="245" priority="396" operator="containsText" text="Alto">
      <formula>NOT(ISERROR(SEARCH(("Alto"),(AI18))))</formula>
    </cfRule>
  </conditionalFormatting>
  <conditionalFormatting sqref="AI18">
    <cfRule type="containsText" dxfId="244" priority="397" operator="containsText" text="Moderado">
      <formula>NOT(ISERROR(SEARCH(("Moderado"),(AI18))))</formula>
    </cfRule>
  </conditionalFormatting>
  <conditionalFormatting sqref="AI18">
    <cfRule type="containsText" dxfId="243" priority="398" operator="containsText" text="Bajo">
      <formula>NOT(ISERROR(SEARCH(("Bajo"),(AI18))))</formula>
    </cfRule>
  </conditionalFormatting>
  <conditionalFormatting sqref="K18">
    <cfRule type="containsText" dxfId="242" priority="399" operator="containsText" text="Muy Baja">
      <formula>NOT(ISERROR(SEARCH(("Muy Baja"),(K18))))</formula>
    </cfRule>
  </conditionalFormatting>
  <conditionalFormatting sqref="K18">
    <cfRule type="containsText" dxfId="241" priority="400" operator="containsText" text="Baja">
      <formula>NOT(ISERROR(SEARCH(("Baja"),(K18))))</formula>
    </cfRule>
  </conditionalFormatting>
  <conditionalFormatting sqref="K18">
    <cfRule type="containsText" dxfId="240" priority="401" operator="containsText" text="A l t a">
      <formula>NOT(ISERROR(SEARCH(("A l t a"),(K18))))</formula>
    </cfRule>
  </conditionalFormatting>
  <conditionalFormatting sqref="K18">
    <cfRule type="containsText" dxfId="239" priority="402" operator="containsText" text="Muy Alta">
      <formula>NOT(ISERROR(SEARCH(("Muy Alta"),(K18))))</formula>
    </cfRule>
  </conditionalFormatting>
  <conditionalFormatting sqref="K18">
    <cfRule type="cellIs" dxfId="238" priority="403" operator="equal">
      <formula>"Media"</formula>
    </cfRule>
  </conditionalFormatting>
  <conditionalFormatting sqref="L18:AD18">
    <cfRule type="containsText" dxfId="237" priority="404" operator="containsText" text="Muy Baja">
      <formula>NOT(ISERROR(SEARCH(("Muy Baja"),(L18))))</formula>
    </cfRule>
  </conditionalFormatting>
  <conditionalFormatting sqref="L18:AD18">
    <cfRule type="containsText" dxfId="236" priority="405" operator="containsText" text="Baja">
      <formula>NOT(ISERROR(SEARCH(("Baja"),(L18))))</formula>
    </cfRule>
  </conditionalFormatting>
  <conditionalFormatting sqref="L18:AD18">
    <cfRule type="containsText" dxfId="235" priority="406" operator="containsText" text="A l t a">
      <formula>NOT(ISERROR(SEARCH(("A l t a"),(L18))))</formula>
    </cfRule>
  </conditionalFormatting>
  <conditionalFormatting sqref="L18:AD18">
    <cfRule type="containsText" dxfId="234" priority="407" operator="containsText" text="Muy Alta">
      <formula>NOT(ISERROR(SEARCH(("Muy Alta"),(L18))))</formula>
    </cfRule>
  </conditionalFormatting>
  <conditionalFormatting sqref="L18:AD18">
    <cfRule type="cellIs" dxfId="233" priority="408" operator="equal">
      <formula>"Media"</formula>
    </cfRule>
  </conditionalFormatting>
  <conditionalFormatting sqref="L15:AC16">
    <cfRule type="containsText" dxfId="232" priority="409" operator="containsText" text="Muy Baja">
      <formula>NOT(ISERROR(SEARCH(("Muy Baja"),(L15))))</formula>
    </cfRule>
  </conditionalFormatting>
  <conditionalFormatting sqref="L15:AC16">
    <cfRule type="containsText" dxfId="231" priority="410" operator="containsText" text="Baja">
      <formula>NOT(ISERROR(SEARCH(("Baja"),(L15))))</formula>
    </cfRule>
  </conditionalFormatting>
  <conditionalFormatting sqref="L15:AC16">
    <cfRule type="containsText" dxfId="230" priority="411" operator="containsText" text="A l t a">
      <formula>NOT(ISERROR(SEARCH(("A l t a"),(L15))))</formula>
    </cfRule>
  </conditionalFormatting>
  <conditionalFormatting sqref="L15:AC16">
    <cfRule type="containsText" dxfId="229" priority="412" operator="containsText" text="Muy Alta">
      <formula>NOT(ISERROR(SEARCH(("Muy Alta"),(L15))))</formula>
    </cfRule>
  </conditionalFormatting>
  <conditionalFormatting sqref="L15:AC16">
    <cfRule type="cellIs" dxfId="228" priority="413" operator="equal">
      <formula>"Media"</formula>
    </cfRule>
  </conditionalFormatting>
  <conditionalFormatting sqref="BK15">
    <cfRule type="containsText" dxfId="227" priority="414" operator="containsText" text="Extremo">
      <formula>NOT(ISERROR(SEARCH(("Extremo"),(BK15))))</formula>
    </cfRule>
  </conditionalFormatting>
  <conditionalFormatting sqref="BK15">
    <cfRule type="containsText" dxfId="226" priority="415" operator="containsText" text="Alto">
      <formula>NOT(ISERROR(SEARCH(("Alto"),(BK15))))</formula>
    </cfRule>
  </conditionalFormatting>
  <conditionalFormatting sqref="BK15">
    <cfRule type="containsText" dxfId="225" priority="416" operator="containsText" text="Moderado">
      <formula>NOT(ISERROR(SEARCH(("Moderado"),(BK15))))</formula>
    </cfRule>
  </conditionalFormatting>
  <conditionalFormatting sqref="BK15">
    <cfRule type="containsText" dxfId="224" priority="417" operator="containsText" text="Bajo">
      <formula>NOT(ISERROR(SEARCH(("Bajo"),(BK15))))</formula>
    </cfRule>
  </conditionalFormatting>
  <conditionalFormatting sqref="J15">
    <cfRule type="containsText" dxfId="223" priority="418" operator="containsText" text="Muy Baja">
      <formula>NOT(ISERROR(SEARCH(("Muy Baja"),(J15))))</formula>
    </cfRule>
  </conditionalFormatting>
  <conditionalFormatting sqref="J15">
    <cfRule type="containsText" dxfId="222" priority="419" operator="containsText" text="Baja">
      <formula>NOT(ISERROR(SEARCH(("Baja"),(J15))))</formula>
    </cfRule>
  </conditionalFormatting>
  <conditionalFormatting sqref="J15">
    <cfRule type="containsText" dxfId="221" priority="420" operator="containsText" text="A l t a">
      <formula>NOT(ISERROR(SEARCH(("A l t a"),(J15))))</formula>
    </cfRule>
  </conditionalFormatting>
  <conditionalFormatting sqref="J15">
    <cfRule type="containsText" dxfId="220" priority="421" operator="containsText" text="Muy Alta">
      <formula>NOT(ISERROR(SEARCH(("Muy Alta"),(J15))))</formula>
    </cfRule>
  </conditionalFormatting>
  <conditionalFormatting sqref="J15">
    <cfRule type="cellIs" dxfId="219" priority="422" operator="equal">
      <formula>"Media"</formula>
    </cfRule>
  </conditionalFormatting>
  <conditionalFormatting sqref="J18">
    <cfRule type="containsText" dxfId="218" priority="423" operator="containsText" text="Muy Baja">
      <formula>NOT(ISERROR(SEARCH(("Muy Baja"),(J18))))</formula>
    </cfRule>
  </conditionalFormatting>
  <conditionalFormatting sqref="J18">
    <cfRule type="containsText" dxfId="217" priority="424" operator="containsText" text="Baja">
      <formula>NOT(ISERROR(SEARCH(("Baja"),(J18))))</formula>
    </cfRule>
  </conditionalFormatting>
  <conditionalFormatting sqref="J18">
    <cfRule type="containsText" dxfId="216" priority="425" operator="containsText" text="A l t a">
      <formula>NOT(ISERROR(SEARCH(("A l t a"),(J18))))</formula>
    </cfRule>
  </conditionalFormatting>
  <conditionalFormatting sqref="J18">
    <cfRule type="containsText" dxfId="215" priority="426" operator="containsText" text="Muy Alta">
      <formula>NOT(ISERROR(SEARCH(("Muy Alta"),(J18))))</formula>
    </cfRule>
  </conditionalFormatting>
  <conditionalFormatting sqref="J18">
    <cfRule type="cellIs" dxfId="214" priority="427" operator="equal">
      <formula>"Media"</formula>
    </cfRule>
  </conditionalFormatting>
  <conditionalFormatting sqref="AH18">
    <cfRule type="containsText" dxfId="213" priority="428" operator="containsText" text="Extremo">
      <formula>NOT(ISERROR(SEARCH(("Extremo"),(AH18))))</formula>
    </cfRule>
  </conditionalFormatting>
  <conditionalFormatting sqref="AH18">
    <cfRule type="containsText" dxfId="212" priority="429" operator="containsText" text="Alto">
      <formula>NOT(ISERROR(SEARCH(("Alto"),(AH18))))</formula>
    </cfRule>
  </conditionalFormatting>
  <conditionalFormatting sqref="AH18">
    <cfRule type="containsText" dxfId="211" priority="430" operator="containsText" text="Moderado">
      <formula>NOT(ISERROR(SEARCH(("Moderado"),(AH18))))</formula>
    </cfRule>
  </conditionalFormatting>
  <conditionalFormatting sqref="AH18">
    <cfRule type="containsText" dxfId="210" priority="431" operator="containsText" text="Bajo">
      <formula>NOT(ISERROR(SEARCH(("Bajo"),(AH18))))</formula>
    </cfRule>
  </conditionalFormatting>
  <conditionalFormatting sqref="BF18:BG18">
    <cfRule type="containsText" dxfId="209" priority="432" operator="containsText" text="Débil">
      <formula>NOT(ISERROR(SEARCH(("Débil"),(BF18))))</formula>
    </cfRule>
  </conditionalFormatting>
  <conditionalFormatting sqref="BF18:BG18">
    <cfRule type="containsText" dxfId="208" priority="433" operator="containsText" text="Moderado">
      <formula>NOT(ISERROR(SEARCH(("Moderado"),(BF18))))</formula>
    </cfRule>
  </conditionalFormatting>
  <conditionalFormatting sqref="BF18:BG18">
    <cfRule type="containsText" dxfId="207" priority="434" operator="containsText" text="Fuerte">
      <formula>NOT(ISERROR(SEARCH(("Fuerte"),(BF18))))</formula>
    </cfRule>
  </conditionalFormatting>
  <conditionalFormatting sqref="BH18">
    <cfRule type="containsText" dxfId="206" priority="435" operator="containsText" text="Débil">
      <formula>NOT(ISERROR(SEARCH(("Débil"),(BH18))))</formula>
    </cfRule>
  </conditionalFormatting>
  <conditionalFormatting sqref="BH18">
    <cfRule type="containsText" dxfId="205" priority="436" operator="containsText" text="Moderado">
      <formula>NOT(ISERROR(SEARCH(("Moderado"),(BH18))))</formula>
    </cfRule>
  </conditionalFormatting>
  <conditionalFormatting sqref="BH18">
    <cfRule type="containsText" dxfId="204" priority="437" operator="containsText" text="Fuerte">
      <formula>NOT(ISERROR(SEARCH(("Fuerte"),(BH18))))</formula>
    </cfRule>
  </conditionalFormatting>
  <conditionalFormatting sqref="BI18">
    <cfRule type="containsText" dxfId="203" priority="438" operator="containsText" text="Rara vez">
      <formula>NOT(ISERROR(SEARCH(("Rara vez"),(BI18))))</formula>
    </cfRule>
  </conditionalFormatting>
  <conditionalFormatting sqref="BI18">
    <cfRule type="containsText" dxfId="202" priority="439" operator="containsText" text="Improbable">
      <formula>NOT(ISERROR(SEARCH(("Improbable"),(BI18))))</formula>
    </cfRule>
  </conditionalFormatting>
  <conditionalFormatting sqref="BI18">
    <cfRule type="containsText" dxfId="201" priority="440" operator="containsText" text="Probable">
      <formula>NOT(ISERROR(SEARCH(("Probable"),(BI18))))</formula>
    </cfRule>
  </conditionalFormatting>
  <conditionalFormatting sqref="BI18">
    <cfRule type="containsText" dxfId="200" priority="441" operator="containsText" text="Casi seguro">
      <formula>NOT(ISERROR(SEARCH(("Casi seguro"),(BI18))))</formula>
    </cfRule>
  </conditionalFormatting>
  <conditionalFormatting sqref="BI18">
    <cfRule type="cellIs" dxfId="199" priority="442" operator="equal">
      <formula>"Posible"</formula>
    </cfRule>
  </conditionalFormatting>
  <conditionalFormatting sqref="BJ18">
    <cfRule type="containsText" dxfId="198" priority="443" operator="containsText" text="Rara vez">
      <formula>NOT(ISERROR(SEARCH(("Rara vez"),(BJ18))))</formula>
    </cfRule>
  </conditionalFormatting>
  <conditionalFormatting sqref="BJ18">
    <cfRule type="containsText" dxfId="197" priority="444" operator="containsText" text="Improbable">
      <formula>NOT(ISERROR(SEARCH(("Improbable"),(BJ18))))</formula>
    </cfRule>
  </conditionalFormatting>
  <conditionalFormatting sqref="BJ18">
    <cfRule type="containsText" dxfId="196" priority="445" operator="containsText" text="Probable">
      <formula>NOT(ISERROR(SEARCH(("Probable"),(BJ18))))</formula>
    </cfRule>
  </conditionalFormatting>
  <conditionalFormatting sqref="BJ18">
    <cfRule type="containsText" dxfId="195" priority="446" operator="containsText" text="Casi seguro">
      <formula>NOT(ISERROR(SEARCH(("Casi seguro"),(BJ18))))</formula>
    </cfRule>
  </conditionalFormatting>
  <conditionalFormatting sqref="BJ18">
    <cfRule type="cellIs" dxfId="194" priority="447" operator="equal">
      <formula>"Posible"</formula>
    </cfRule>
  </conditionalFormatting>
  <conditionalFormatting sqref="BK18">
    <cfRule type="containsText" dxfId="193" priority="448" operator="containsText" text="Extremo">
      <formula>NOT(ISERROR(SEARCH(("Extremo"),(BK18))))</formula>
    </cfRule>
  </conditionalFormatting>
  <conditionalFormatting sqref="BK18">
    <cfRule type="containsText" dxfId="192" priority="449" operator="containsText" text="Alto">
      <formula>NOT(ISERROR(SEARCH(("Alto"),(BK18))))</formula>
    </cfRule>
  </conditionalFormatting>
  <conditionalFormatting sqref="BK18">
    <cfRule type="containsText" dxfId="191" priority="450" operator="containsText" text="Moderado">
      <formula>NOT(ISERROR(SEARCH(("Moderado"),(BK18))))</formula>
    </cfRule>
  </conditionalFormatting>
  <conditionalFormatting sqref="BK18">
    <cfRule type="containsText" dxfId="190" priority="451" operator="containsText" text="Bajo">
      <formula>NOT(ISERROR(SEARCH(("Bajo"),(BK18))))</formula>
    </cfRule>
  </conditionalFormatting>
  <conditionalFormatting sqref="AZ18 BB18:BE18">
    <cfRule type="containsText" dxfId="189" priority="452" operator="containsText" text="Débil">
      <formula>NOT(ISERROR(SEARCH(("Débil"),(AZ18))))</formula>
    </cfRule>
  </conditionalFormatting>
  <conditionalFormatting sqref="AZ18 BB18:BE18">
    <cfRule type="containsText" dxfId="188" priority="453" operator="containsText" text="Moderado">
      <formula>NOT(ISERROR(SEARCH(("Moderado"),(AZ18))))</formula>
    </cfRule>
  </conditionalFormatting>
  <conditionalFormatting sqref="AZ18 BB18:BE18">
    <cfRule type="containsText" dxfId="187" priority="454" operator="containsText" text="Fuerte">
      <formula>NOT(ISERROR(SEARCH(("Fuerte"),(AZ18))))</formula>
    </cfRule>
  </conditionalFormatting>
  <conditionalFormatting sqref="AZ19 BB19:BE19">
    <cfRule type="containsText" dxfId="186" priority="455" operator="containsText" text="Débil">
      <formula>NOT(ISERROR(SEARCH(("Débil"),(AZ19))))</formula>
    </cfRule>
  </conditionalFormatting>
  <conditionalFormatting sqref="AZ19 BB19:BE19">
    <cfRule type="containsText" dxfId="185" priority="456" operator="containsText" text="Moderado">
      <formula>NOT(ISERROR(SEARCH(("Moderado"),(AZ19))))</formula>
    </cfRule>
  </conditionalFormatting>
  <conditionalFormatting sqref="AZ19 BB19:BE19">
    <cfRule type="containsText" dxfId="184" priority="457" operator="containsText" text="Fuerte">
      <formula>NOT(ISERROR(SEARCH(("Fuerte"),(AZ19))))</formula>
    </cfRule>
  </conditionalFormatting>
  <conditionalFormatting sqref="AI13">
    <cfRule type="containsText" dxfId="183" priority="458" operator="containsText" text="Extremo">
      <formula>NOT(ISERROR(SEARCH(("Extremo"),(AI13))))</formula>
    </cfRule>
  </conditionalFormatting>
  <conditionalFormatting sqref="AI13">
    <cfRule type="containsText" dxfId="182" priority="459" operator="containsText" text="Alto">
      <formula>NOT(ISERROR(SEARCH(("Alto"),(AI13))))</formula>
    </cfRule>
  </conditionalFormatting>
  <conditionalFormatting sqref="AI13">
    <cfRule type="containsText" dxfId="181" priority="460" operator="containsText" text="Moderado">
      <formula>NOT(ISERROR(SEARCH(("Moderado"),(AI13))))</formula>
    </cfRule>
  </conditionalFormatting>
  <conditionalFormatting sqref="AI13">
    <cfRule type="containsText" dxfId="180" priority="461" operator="containsText" text="Bajo">
      <formula>NOT(ISERROR(SEARCH(("Bajo"),(AI13))))</formula>
    </cfRule>
  </conditionalFormatting>
  <conditionalFormatting sqref="AI14">
    <cfRule type="containsText" dxfId="179" priority="462" operator="containsText" text="Extremo">
      <formula>NOT(ISERROR(SEARCH(("Extremo"),(AI14))))</formula>
    </cfRule>
  </conditionalFormatting>
  <conditionalFormatting sqref="AI14">
    <cfRule type="containsText" dxfId="178" priority="463" operator="containsText" text="Alto">
      <formula>NOT(ISERROR(SEARCH(("Alto"),(AI14))))</formula>
    </cfRule>
  </conditionalFormatting>
  <conditionalFormatting sqref="AI14">
    <cfRule type="containsText" dxfId="177" priority="464" operator="containsText" text="Moderado">
      <formula>NOT(ISERROR(SEARCH(("Moderado"),(AI14))))</formula>
    </cfRule>
  </conditionalFormatting>
  <conditionalFormatting sqref="AI14">
    <cfRule type="containsText" dxfId="176" priority="465" operator="containsText" text="Bajo">
      <formula>NOT(ISERROR(SEARCH(("Bajo"),(AI14))))</formula>
    </cfRule>
  </conditionalFormatting>
  <conditionalFormatting sqref="AH13:AH14">
    <cfRule type="containsText" dxfId="175" priority="466" operator="containsText" text="Extremo">
      <formula>NOT(ISERROR(SEARCH(("Extremo"),(AH13))))</formula>
    </cfRule>
  </conditionalFormatting>
  <conditionalFormatting sqref="AH13:AH14">
    <cfRule type="containsText" dxfId="174" priority="467" operator="containsText" text="Alto">
      <formula>NOT(ISERROR(SEARCH(("Alto"),(AH13))))</formula>
    </cfRule>
  </conditionalFormatting>
  <conditionalFormatting sqref="AH13:AH14">
    <cfRule type="containsText" dxfId="173" priority="468" operator="containsText" text="Moderado">
      <formula>NOT(ISERROR(SEARCH(("Moderado"),(AH13))))</formula>
    </cfRule>
  </conditionalFormatting>
  <conditionalFormatting sqref="AH13:AH14">
    <cfRule type="containsText" dxfId="172" priority="469" operator="containsText" text="Bajo">
      <formula>NOT(ISERROR(SEARCH(("Bajo"),(AH13))))</formula>
    </cfRule>
  </conditionalFormatting>
  <conditionalFormatting sqref="AI15">
    <cfRule type="containsText" dxfId="171" priority="470" operator="containsText" text="Extremo">
      <formula>NOT(ISERROR(SEARCH(("Extremo"),(AI15))))</formula>
    </cfRule>
  </conditionalFormatting>
  <conditionalFormatting sqref="AI15">
    <cfRule type="containsText" dxfId="170" priority="471" operator="containsText" text="Alto">
      <formula>NOT(ISERROR(SEARCH(("Alto"),(AI15))))</formula>
    </cfRule>
  </conditionalFormatting>
  <conditionalFormatting sqref="AI15">
    <cfRule type="containsText" dxfId="169" priority="472" operator="containsText" text="Moderado">
      <formula>NOT(ISERROR(SEARCH(("Moderado"),(AI15))))</formula>
    </cfRule>
  </conditionalFormatting>
  <conditionalFormatting sqref="AI15">
    <cfRule type="containsText" dxfId="168" priority="473" operator="containsText" text="Bajo">
      <formula>NOT(ISERROR(SEARCH(("Bajo"),(AI15))))</formula>
    </cfRule>
  </conditionalFormatting>
  <conditionalFormatting sqref="AI17">
    <cfRule type="containsText" dxfId="167" priority="474" operator="containsText" text="Extremo">
      <formula>NOT(ISERROR(SEARCH(("Extremo"),(AI17))))</formula>
    </cfRule>
  </conditionalFormatting>
  <conditionalFormatting sqref="AI17">
    <cfRule type="containsText" dxfId="166" priority="475" operator="containsText" text="Alto">
      <formula>NOT(ISERROR(SEARCH(("Alto"),(AI17))))</formula>
    </cfRule>
  </conditionalFormatting>
  <conditionalFormatting sqref="AI17">
    <cfRule type="containsText" dxfId="165" priority="476" operator="containsText" text="Moderado">
      <formula>NOT(ISERROR(SEARCH(("Moderado"),(AI17))))</formula>
    </cfRule>
  </conditionalFormatting>
  <conditionalFormatting sqref="AI17">
    <cfRule type="containsText" dxfId="164" priority="477" operator="containsText" text="Bajo">
      <formula>NOT(ISERROR(SEARCH(("Bajo"),(AI17))))</formula>
    </cfRule>
  </conditionalFormatting>
  <conditionalFormatting sqref="AI16">
    <cfRule type="containsText" dxfId="163" priority="478" operator="containsText" text="Extremo">
      <formula>NOT(ISERROR(SEARCH(("Extremo"),(AI16))))</formula>
    </cfRule>
  </conditionalFormatting>
  <conditionalFormatting sqref="AI16">
    <cfRule type="containsText" dxfId="162" priority="479" operator="containsText" text="Alto">
      <formula>NOT(ISERROR(SEARCH(("Alto"),(AI16))))</formula>
    </cfRule>
  </conditionalFormatting>
  <conditionalFormatting sqref="AI16">
    <cfRule type="containsText" dxfId="161" priority="480" operator="containsText" text="Moderado">
      <formula>NOT(ISERROR(SEARCH(("Moderado"),(AI16))))</formula>
    </cfRule>
  </conditionalFormatting>
  <conditionalFormatting sqref="AI16">
    <cfRule type="containsText" dxfId="160" priority="481" operator="containsText" text="Bajo">
      <formula>NOT(ISERROR(SEARCH(("Bajo"),(AI16))))</formula>
    </cfRule>
  </conditionalFormatting>
  <conditionalFormatting sqref="AH15">
    <cfRule type="containsText" dxfId="159" priority="482" operator="containsText" text="Extremo">
      <formula>NOT(ISERROR(SEARCH(("Extremo"),(AH15))))</formula>
    </cfRule>
  </conditionalFormatting>
  <conditionalFormatting sqref="AH15">
    <cfRule type="containsText" dxfId="158" priority="483" operator="containsText" text="Alto">
      <formula>NOT(ISERROR(SEARCH(("Alto"),(AH15))))</formula>
    </cfRule>
  </conditionalFormatting>
  <conditionalFormatting sqref="AH15">
    <cfRule type="containsText" dxfId="157" priority="484" operator="containsText" text="Moderado">
      <formula>NOT(ISERROR(SEARCH(("Moderado"),(AH15))))</formula>
    </cfRule>
  </conditionalFormatting>
  <conditionalFormatting sqref="AH15">
    <cfRule type="containsText" dxfId="156" priority="485" operator="containsText" text="Bajo">
      <formula>NOT(ISERROR(SEARCH(("Bajo"),(AH15))))</formula>
    </cfRule>
  </conditionalFormatting>
  <conditionalFormatting sqref="BF15:BG15">
    <cfRule type="containsText" dxfId="155" priority="486" operator="containsText" text="Débil">
      <formula>NOT(ISERROR(SEARCH(("Débil"),(BF15))))</formula>
    </cfRule>
  </conditionalFormatting>
  <conditionalFormatting sqref="BF15:BG15">
    <cfRule type="containsText" dxfId="154" priority="487" operator="containsText" text="Moderado">
      <formula>NOT(ISERROR(SEARCH(("Moderado"),(BF15))))</formula>
    </cfRule>
  </conditionalFormatting>
  <conditionalFormatting sqref="BF15:BG15">
    <cfRule type="containsText" dxfId="153" priority="488" operator="containsText" text="Fuerte">
      <formula>NOT(ISERROR(SEARCH(("Fuerte"),(BF15))))</formula>
    </cfRule>
  </conditionalFormatting>
  <conditionalFormatting sqref="BH15">
    <cfRule type="containsText" dxfId="152" priority="489" operator="containsText" text="Débil">
      <formula>NOT(ISERROR(SEARCH(("Débil"),(BH15))))</formula>
    </cfRule>
  </conditionalFormatting>
  <conditionalFormatting sqref="BH15">
    <cfRule type="containsText" dxfId="151" priority="490" operator="containsText" text="Moderado">
      <formula>NOT(ISERROR(SEARCH(("Moderado"),(BH15))))</formula>
    </cfRule>
  </conditionalFormatting>
  <conditionalFormatting sqref="BH15">
    <cfRule type="containsText" dxfId="150" priority="491" operator="containsText" text="Fuerte">
      <formula>NOT(ISERROR(SEARCH(("Fuerte"),(BH15))))</formula>
    </cfRule>
  </conditionalFormatting>
  <conditionalFormatting sqref="BI15">
    <cfRule type="containsText" dxfId="149" priority="492" operator="containsText" text="Rara vez">
      <formula>NOT(ISERROR(SEARCH(("Rara vez"),(BI15))))</formula>
    </cfRule>
  </conditionalFormatting>
  <conditionalFormatting sqref="BI15">
    <cfRule type="containsText" dxfId="148" priority="493" operator="containsText" text="Improbable">
      <formula>NOT(ISERROR(SEARCH(("Improbable"),(BI15))))</formula>
    </cfRule>
  </conditionalFormatting>
  <conditionalFormatting sqref="BI15">
    <cfRule type="containsText" dxfId="147" priority="494" operator="containsText" text="Probable">
      <formula>NOT(ISERROR(SEARCH(("Probable"),(BI15))))</formula>
    </cfRule>
  </conditionalFormatting>
  <conditionalFormatting sqref="BI15">
    <cfRule type="containsText" dxfId="146" priority="495" operator="containsText" text="Casi seguro">
      <formula>NOT(ISERROR(SEARCH(("Casi seguro"),(BI15))))</formula>
    </cfRule>
  </conditionalFormatting>
  <conditionalFormatting sqref="BI15">
    <cfRule type="cellIs" dxfId="145" priority="496" operator="equal">
      <formula>"Posible"</formula>
    </cfRule>
  </conditionalFormatting>
  <conditionalFormatting sqref="BJ15">
    <cfRule type="containsText" dxfId="144" priority="497" operator="containsText" text="Rara vez">
      <formula>NOT(ISERROR(SEARCH(("Rara vez"),(BJ15))))</formula>
    </cfRule>
  </conditionalFormatting>
  <conditionalFormatting sqref="BJ15">
    <cfRule type="containsText" dxfId="143" priority="498" operator="containsText" text="Improbable">
      <formula>NOT(ISERROR(SEARCH(("Improbable"),(BJ15))))</formula>
    </cfRule>
  </conditionalFormatting>
  <conditionalFormatting sqref="BJ15">
    <cfRule type="containsText" dxfId="142" priority="499" operator="containsText" text="Probable">
      <formula>NOT(ISERROR(SEARCH(("Probable"),(BJ15))))</formula>
    </cfRule>
  </conditionalFormatting>
  <conditionalFormatting sqref="BJ15">
    <cfRule type="containsText" dxfId="141" priority="500" operator="containsText" text="Casi seguro">
      <formula>NOT(ISERROR(SEARCH(("Casi seguro"),(BJ15))))</formula>
    </cfRule>
  </conditionalFormatting>
  <conditionalFormatting sqref="BJ15">
    <cfRule type="cellIs" dxfId="140" priority="501" operator="equal">
      <formula>"Posible"</formula>
    </cfRule>
  </conditionalFormatting>
  <conditionalFormatting sqref="AZ15 BB15:BE15">
    <cfRule type="containsText" dxfId="139" priority="502" operator="containsText" text="Débil">
      <formula>NOT(ISERROR(SEARCH(("Débil"),(AZ15))))</formula>
    </cfRule>
  </conditionalFormatting>
  <conditionalFormatting sqref="AZ15 BB15:BE15">
    <cfRule type="containsText" dxfId="138" priority="503" operator="containsText" text="Moderado">
      <formula>NOT(ISERROR(SEARCH(("Moderado"),(AZ15))))</formula>
    </cfRule>
  </conditionalFormatting>
  <conditionalFormatting sqref="AZ15 BB15:BE15">
    <cfRule type="containsText" dxfId="137" priority="504" operator="containsText" text="Fuerte">
      <formula>NOT(ISERROR(SEARCH(("Fuerte"),(AZ15))))</formula>
    </cfRule>
  </conditionalFormatting>
  <conditionalFormatting sqref="AZ16 BB16:BE16">
    <cfRule type="containsText" dxfId="136" priority="505" operator="containsText" text="Débil">
      <formula>NOT(ISERROR(SEARCH(("Débil"),(AZ16))))</formula>
    </cfRule>
  </conditionalFormatting>
  <conditionalFormatting sqref="AZ16 BB16:BE16">
    <cfRule type="containsText" dxfId="135" priority="506" operator="containsText" text="Moderado">
      <formula>NOT(ISERROR(SEARCH(("Moderado"),(AZ16))))</formula>
    </cfRule>
  </conditionalFormatting>
  <conditionalFormatting sqref="AZ16 BB16:BE16">
    <cfRule type="containsText" dxfId="134" priority="507" operator="containsText" text="Fuerte">
      <formula>NOT(ISERROR(SEARCH(("Fuerte"),(AZ16))))</formula>
    </cfRule>
  </conditionalFormatting>
  <conditionalFormatting sqref="AZ17 BB17:BE17">
    <cfRule type="containsText" dxfId="133" priority="508" operator="containsText" text="Débil">
      <formula>NOT(ISERROR(SEARCH(("Débil"),(AZ17))))</formula>
    </cfRule>
  </conditionalFormatting>
  <conditionalFormatting sqref="AZ17 BB17:BE17">
    <cfRule type="containsText" dxfId="132" priority="509" operator="containsText" text="Moderado">
      <formula>NOT(ISERROR(SEARCH(("Moderado"),(AZ17))))</formula>
    </cfRule>
  </conditionalFormatting>
  <conditionalFormatting sqref="AZ17 BB17:BE17">
    <cfRule type="containsText" dxfId="131" priority="510" operator="containsText" text="Fuerte">
      <formula>NOT(ISERROR(SEARCH(("Fuerte"),(AZ17))))</formula>
    </cfRule>
  </conditionalFormatting>
  <conditionalFormatting sqref="AH20">
    <cfRule type="containsText" dxfId="130" priority="511" operator="containsText" text="Extremo">
      <formula>NOT(ISERROR(SEARCH(("Extremo"),(AH20))))</formula>
    </cfRule>
  </conditionalFormatting>
  <conditionalFormatting sqref="AH20">
    <cfRule type="containsText" dxfId="129" priority="512" operator="containsText" text="Alto">
      <formula>NOT(ISERROR(SEARCH(("Alto"),(AH20))))</formula>
    </cfRule>
  </conditionalFormatting>
  <conditionalFormatting sqref="AH20">
    <cfRule type="containsText" dxfId="128" priority="513" operator="containsText" text="Moderado">
      <formula>NOT(ISERROR(SEARCH(("Moderado"),(AH20))))</formula>
    </cfRule>
  </conditionalFormatting>
  <conditionalFormatting sqref="AH20">
    <cfRule type="containsText" dxfId="127" priority="514" operator="containsText" text="Bajo">
      <formula>NOT(ISERROR(SEARCH(("Bajo"),(AH20))))</formula>
    </cfRule>
  </conditionalFormatting>
  <conditionalFormatting sqref="AH22:AH23">
    <cfRule type="containsText" dxfId="126" priority="515" operator="containsText" text="Extremo">
      <formula>NOT(ISERROR(SEARCH(("Extremo"),(AH22))))</formula>
    </cfRule>
  </conditionalFormatting>
  <conditionalFormatting sqref="AH22:AH23">
    <cfRule type="containsText" dxfId="125" priority="516" operator="containsText" text="Alto">
      <formula>NOT(ISERROR(SEARCH(("Alto"),(AH22))))</formula>
    </cfRule>
  </conditionalFormatting>
  <conditionalFormatting sqref="AH22:AH23">
    <cfRule type="containsText" dxfId="124" priority="517" operator="containsText" text="Moderado">
      <formula>NOT(ISERROR(SEARCH(("Moderado"),(AH22))))</formula>
    </cfRule>
  </conditionalFormatting>
  <conditionalFormatting sqref="AH22:AH23">
    <cfRule type="containsText" dxfId="123" priority="518" operator="containsText" text="Bajo">
      <formula>NOT(ISERROR(SEARCH(("Bajo"),(AH22))))</formula>
    </cfRule>
  </conditionalFormatting>
  <conditionalFormatting sqref="AI23">
    <cfRule type="containsText" dxfId="122" priority="519" operator="containsText" text="Extremo">
      <formula>NOT(ISERROR(SEARCH(("Extremo"),(AI23))))</formula>
    </cfRule>
  </conditionalFormatting>
  <conditionalFormatting sqref="AI23">
    <cfRule type="containsText" dxfId="121" priority="520" operator="containsText" text="Alto">
      <formula>NOT(ISERROR(SEARCH(("Alto"),(AI23))))</formula>
    </cfRule>
  </conditionalFormatting>
  <conditionalFormatting sqref="AI23">
    <cfRule type="containsText" dxfId="120" priority="521" operator="containsText" text="Moderado">
      <formula>NOT(ISERROR(SEARCH(("Moderado"),(AI23))))</formula>
    </cfRule>
  </conditionalFormatting>
  <conditionalFormatting sqref="AI23">
    <cfRule type="containsText" dxfId="119" priority="522" operator="containsText" text="Bajo">
      <formula>NOT(ISERROR(SEARCH(("Bajo"),(AI23))))</formula>
    </cfRule>
  </conditionalFormatting>
  <conditionalFormatting sqref="AI23">
    <cfRule type="containsText" dxfId="118" priority="523" operator="containsText" text="Extremo">
      <formula>NOT(ISERROR(SEARCH(("Extremo"),(AI23))))</formula>
    </cfRule>
  </conditionalFormatting>
  <conditionalFormatting sqref="AI23">
    <cfRule type="containsText" dxfId="117" priority="524" operator="containsText" text="Alto">
      <formula>NOT(ISERROR(SEARCH(("Alto"),(AI23))))</formula>
    </cfRule>
  </conditionalFormatting>
  <conditionalFormatting sqref="AI23">
    <cfRule type="containsText" dxfId="116" priority="525" operator="containsText" text="Moderado">
      <formula>NOT(ISERROR(SEARCH(("Moderado"),(AI23))))</formula>
    </cfRule>
  </conditionalFormatting>
  <conditionalFormatting sqref="AI23">
    <cfRule type="containsText" dxfId="115" priority="526" operator="containsText" text="Bajo">
      <formula>NOT(ISERROR(SEARCH(("Bajo"),(AI23))))</formula>
    </cfRule>
  </conditionalFormatting>
  <conditionalFormatting sqref="AI23">
    <cfRule type="containsText" dxfId="114" priority="527" operator="containsText" text="Extremo">
      <formula>NOT(ISERROR(SEARCH(("Extremo"),(AI23))))</formula>
    </cfRule>
  </conditionalFormatting>
  <conditionalFormatting sqref="AI23">
    <cfRule type="containsText" dxfId="113" priority="528" operator="containsText" text="Alto">
      <formula>NOT(ISERROR(SEARCH(("Alto"),(AI23))))</formula>
    </cfRule>
  </conditionalFormatting>
  <conditionalFormatting sqref="AI23">
    <cfRule type="containsText" dxfId="112" priority="529" operator="containsText" text="Moderado">
      <formula>NOT(ISERROR(SEARCH(("Moderado"),(AI23))))</formula>
    </cfRule>
  </conditionalFormatting>
  <conditionalFormatting sqref="AI23">
    <cfRule type="containsText" dxfId="111" priority="530" operator="containsText" text="Bajo">
      <formula>NOT(ISERROR(SEARCH(("Bajo"),(AI23))))</formula>
    </cfRule>
  </conditionalFormatting>
  <conditionalFormatting sqref="J27 AD27">
    <cfRule type="containsText" dxfId="110" priority="531" operator="containsText" text="Muy Baja">
      <formula>NOT(ISERROR(SEARCH(("Muy Baja"),(J27))))</formula>
    </cfRule>
  </conditionalFormatting>
  <conditionalFormatting sqref="J27 AD27">
    <cfRule type="containsText" dxfId="109" priority="532" operator="containsText" text="Baja">
      <formula>NOT(ISERROR(SEARCH(("Baja"),(J27))))</formula>
    </cfRule>
  </conditionalFormatting>
  <conditionalFormatting sqref="J27 AD27">
    <cfRule type="containsText" dxfId="108" priority="533" operator="containsText" text="A l t a">
      <formula>NOT(ISERROR(SEARCH(("A l t a"),(J27))))</formula>
    </cfRule>
  </conditionalFormatting>
  <conditionalFormatting sqref="J27 AD27">
    <cfRule type="containsText" dxfId="107" priority="534" operator="containsText" text="Muy Alta">
      <formula>NOT(ISERROR(SEARCH(("Muy Alta"),(J27))))</formula>
    </cfRule>
  </conditionalFormatting>
  <conditionalFormatting sqref="J27 AD27">
    <cfRule type="cellIs" dxfId="106" priority="535" operator="equal">
      <formula>"Media"</formula>
    </cfRule>
  </conditionalFormatting>
  <conditionalFormatting sqref="AE27">
    <cfRule type="containsText" dxfId="105" priority="536" operator="containsText" text="Moderado">
      <formula>NOT(ISERROR(SEARCH(("Moderado"),(AE27))))</formula>
    </cfRule>
  </conditionalFormatting>
  <conditionalFormatting sqref="AE27">
    <cfRule type="containsText" dxfId="104" priority="537" operator="containsText" text="Catastrófico">
      <formula>NOT(ISERROR(SEARCH(("Catastrófico"),(AE27))))</formula>
    </cfRule>
  </conditionalFormatting>
  <conditionalFormatting sqref="AE27">
    <cfRule type="containsText" dxfId="103" priority="538" operator="containsText" text="Mayor">
      <formula>NOT(ISERROR(SEARCH(("Mayor"),(AE27))))</formula>
    </cfRule>
  </conditionalFormatting>
  <conditionalFormatting sqref="AE27">
    <cfRule type="containsText" dxfId="102" priority="539" operator="containsText" text="Menor">
      <formula>NOT(ISERROR(SEARCH(("Menor"),(AE27))))</formula>
    </cfRule>
  </conditionalFormatting>
  <conditionalFormatting sqref="AE27">
    <cfRule type="containsText" dxfId="101" priority="540" operator="containsText" text="Leve">
      <formula>NOT(ISERROR(SEARCH(("Leve"),(AE27))))</formula>
    </cfRule>
  </conditionalFormatting>
  <conditionalFormatting sqref="I27">
    <cfRule type="containsText" dxfId="100" priority="541" operator="containsText" text="Rara vez">
      <formula>NOT(ISERROR(SEARCH(("Rara vez"),(I27))))</formula>
    </cfRule>
  </conditionalFormatting>
  <conditionalFormatting sqref="I27">
    <cfRule type="containsText" dxfId="99" priority="542" operator="containsText" text="Improbable">
      <formula>NOT(ISERROR(SEARCH(("Improbable"),(I27))))</formula>
    </cfRule>
  </conditionalFormatting>
  <conditionalFormatting sqref="I27">
    <cfRule type="containsText" dxfId="98" priority="543" operator="containsText" text="Probable">
      <formula>NOT(ISERROR(SEARCH(("Probable"),(I27))))</formula>
    </cfRule>
  </conditionalFormatting>
  <conditionalFormatting sqref="I27">
    <cfRule type="containsText" dxfId="97" priority="544" operator="containsText" text="Casi seguro">
      <formula>NOT(ISERROR(SEARCH(("Casi seguro"),(I27))))</formula>
    </cfRule>
  </conditionalFormatting>
  <conditionalFormatting sqref="I27">
    <cfRule type="cellIs" dxfId="96" priority="545" operator="equal">
      <formula>"Posible"</formula>
    </cfRule>
  </conditionalFormatting>
  <conditionalFormatting sqref="AG27">
    <cfRule type="containsText" dxfId="95" priority="546" operator="containsText" text="Extremo">
      <formula>NOT(ISERROR(SEARCH(("Extremo"),(AG27))))</formula>
    </cfRule>
  </conditionalFormatting>
  <conditionalFormatting sqref="AG27">
    <cfRule type="containsText" dxfId="94" priority="547" operator="containsText" text="Alto">
      <formula>NOT(ISERROR(SEARCH(("Alto"),(AG27))))</formula>
    </cfRule>
  </conditionalFormatting>
  <conditionalFormatting sqref="AG27">
    <cfRule type="containsText" dxfId="93" priority="548" operator="containsText" text="Moderado">
      <formula>NOT(ISERROR(SEARCH(("Moderado"),(AG27))))</formula>
    </cfRule>
  </conditionalFormatting>
  <conditionalFormatting sqref="AG27">
    <cfRule type="containsText" dxfId="92" priority="549" operator="containsText" text="Bajo">
      <formula>NOT(ISERROR(SEARCH(("Bajo"),(AG27))))</formula>
    </cfRule>
  </conditionalFormatting>
  <conditionalFormatting sqref="AZ27:BH27">
    <cfRule type="containsText" dxfId="91" priority="550" operator="containsText" text="Débil">
      <formula>NOT(ISERROR(SEARCH(("Débil"),(AZ27))))</formula>
    </cfRule>
  </conditionalFormatting>
  <conditionalFormatting sqref="AZ27:BH27">
    <cfRule type="containsText" dxfId="90" priority="551" operator="containsText" text="Moderado">
      <formula>NOT(ISERROR(SEARCH(("Moderado"),(AZ27))))</formula>
    </cfRule>
  </conditionalFormatting>
  <conditionalFormatting sqref="AZ27:BH27">
    <cfRule type="containsText" dxfId="89" priority="552" operator="containsText" text="Fuerte">
      <formula>NOT(ISERROR(SEARCH(("Fuerte"),(AZ27))))</formula>
    </cfRule>
  </conditionalFormatting>
  <conditionalFormatting sqref="BI27:BJ27">
    <cfRule type="containsText" dxfId="88" priority="553" operator="containsText" text="Rara vez">
      <formula>NOT(ISERROR(SEARCH(("Rara vez"),(BI27))))</formula>
    </cfRule>
  </conditionalFormatting>
  <conditionalFormatting sqref="BI27:BJ27">
    <cfRule type="containsText" dxfId="87" priority="554" operator="containsText" text="Improbable">
      <formula>NOT(ISERROR(SEARCH(("Improbable"),(BI27))))</formula>
    </cfRule>
  </conditionalFormatting>
  <conditionalFormatting sqref="BI27:BJ27">
    <cfRule type="containsText" dxfId="86" priority="555" operator="containsText" text="Probable">
      <formula>NOT(ISERROR(SEARCH(("Probable"),(BI27))))</formula>
    </cfRule>
  </conditionalFormatting>
  <conditionalFormatting sqref="BI27:BJ27">
    <cfRule type="containsText" dxfId="85" priority="556" operator="containsText" text="Casi seguro">
      <formula>NOT(ISERROR(SEARCH(("Casi seguro"),(BI27))))</formula>
    </cfRule>
  </conditionalFormatting>
  <conditionalFormatting sqref="BI27:BJ27">
    <cfRule type="cellIs" dxfId="84" priority="557" operator="equal">
      <formula>"Posible"</formula>
    </cfRule>
  </conditionalFormatting>
  <conditionalFormatting sqref="BK27">
    <cfRule type="containsText" dxfId="83" priority="558" operator="containsText" text="Extremo">
      <formula>NOT(ISERROR(SEARCH(("Extremo"),(BK27))))</formula>
    </cfRule>
  </conditionalFormatting>
  <conditionalFormatting sqref="BK27">
    <cfRule type="containsText" dxfId="82" priority="559" operator="containsText" text="Alto">
      <formula>NOT(ISERROR(SEARCH(("Alto"),(BK27))))</formula>
    </cfRule>
  </conditionalFormatting>
  <conditionalFormatting sqref="BK27">
    <cfRule type="containsText" dxfId="81" priority="560" operator="containsText" text="Moderado">
      <formula>NOT(ISERROR(SEARCH(("Moderado"),(BK27))))</formula>
    </cfRule>
  </conditionalFormatting>
  <conditionalFormatting sqref="BK27">
    <cfRule type="containsText" dxfId="80" priority="561" operator="containsText" text="Bajo">
      <formula>NOT(ISERROR(SEARCH(("Bajo"),(BK27))))</formula>
    </cfRule>
  </conditionalFormatting>
  <conditionalFormatting sqref="AH27">
    <cfRule type="containsText" dxfId="79" priority="562" operator="containsText" text="Extremo">
      <formula>NOT(ISERROR(SEARCH(("Extremo"),(AH27))))</formula>
    </cfRule>
  </conditionalFormatting>
  <conditionalFormatting sqref="AH27">
    <cfRule type="containsText" dxfId="78" priority="563" operator="containsText" text="Alto">
      <formula>NOT(ISERROR(SEARCH(("Alto"),(AH27))))</formula>
    </cfRule>
  </conditionalFormatting>
  <conditionalFormatting sqref="AH27">
    <cfRule type="containsText" dxfId="77" priority="564" operator="containsText" text="Moderado">
      <formula>NOT(ISERROR(SEARCH(("Moderado"),(AH27))))</formula>
    </cfRule>
  </conditionalFormatting>
  <conditionalFormatting sqref="AH27">
    <cfRule type="containsText" dxfId="76" priority="565" operator="containsText" text="Bajo">
      <formula>NOT(ISERROR(SEARCH(("Bajo"),(AH27))))</formula>
    </cfRule>
  </conditionalFormatting>
  <conditionalFormatting sqref="K27:AC27">
    <cfRule type="containsText" dxfId="75" priority="566" operator="containsText" text="Muy Baja">
      <formula>NOT(ISERROR(SEARCH(("Muy Baja"),(K27))))</formula>
    </cfRule>
  </conditionalFormatting>
  <conditionalFormatting sqref="K27:AC27">
    <cfRule type="containsText" dxfId="74" priority="567" operator="containsText" text="Baja">
      <formula>NOT(ISERROR(SEARCH(("Baja"),(K27))))</formula>
    </cfRule>
  </conditionalFormatting>
  <conditionalFormatting sqref="K27:AC27">
    <cfRule type="containsText" dxfId="73" priority="568" operator="containsText" text="A l t a">
      <formula>NOT(ISERROR(SEARCH(("A l t a"),(K27))))</formula>
    </cfRule>
  </conditionalFormatting>
  <conditionalFormatting sqref="K27:AC27">
    <cfRule type="containsText" dxfId="72" priority="569" operator="containsText" text="Muy Alta">
      <formula>NOT(ISERROR(SEARCH(("Muy Alta"),(K27))))</formula>
    </cfRule>
  </conditionalFormatting>
  <conditionalFormatting sqref="K27:AC27">
    <cfRule type="cellIs" dxfId="71" priority="570" operator="equal">
      <formula>"Media"</formula>
    </cfRule>
  </conditionalFormatting>
  <conditionalFormatting sqref="AY8:AY9">
    <cfRule type="containsText" dxfId="70" priority="571" operator="containsText" text="Débil">
      <formula>NOT(ISERROR(SEARCH(("Débil"),(AY8))))</formula>
    </cfRule>
  </conditionalFormatting>
  <conditionalFormatting sqref="AY8:AY9">
    <cfRule type="containsText" dxfId="69" priority="572" operator="containsText" text="Moderado">
      <formula>NOT(ISERROR(SEARCH(("Moderado"),(AY8))))</formula>
    </cfRule>
  </conditionalFormatting>
  <conditionalFormatting sqref="AY8:AY9">
    <cfRule type="containsText" dxfId="68" priority="573" operator="containsText" text="Fuerte">
      <formula>NOT(ISERROR(SEARCH(("Fuerte"),(AY8))))</formula>
    </cfRule>
  </conditionalFormatting>
  <conditionalFormatting sqref="AY11:AY27">
    <cfRule type="containsText" dxfId="67" priority="574" operator="containsText" text="Débil">
      <formula>NOT(ISERROR(SEARCH(("Débil"),(AY11))))</formula>
    </cfRule>
  </conditionalFormatting>
  <conditionalFormatting sqref="AY11:AY27">
    <cfRule type="containsText" dxfId="66" priority="575" operator="containsText" text="Moderado">
      <formula>NOT(ISERROR(SEARCH(("Moderado"),(AY11))))</formula>
    </cfRule>
  </conditionalFormatting>
  <conditionalFormatting sqref="AY11:AY27">
    <cfRule type="containsText" dxfId="65" priority="576" operator="containsText" text="Fuerte">
      <formula>NOT(ISERROR(SEARCH(("Fuerte"),(AY11))))</formula>
    </cfRule>
  </conditionalFormatting>
  <conditionalFormatting sqref="AY10">
    <cfRule type="containsText" dxfId="64" priority="577" operator="containsText" text="Débil">
      <formula>NOT(ISERROR(SEARCH(("Débil"),(AY10))))</formula>
    </cfRule>
  </conditionalFormatting>
  <conditionalFormatting sqref="AY10">
    <cfRule type="containsText" dxfId="63" priority="578" operator="containsText" text="Moderado">
      <formula>NOT(ISERROR(SEARCH(("Moderado"),(AY10))))</formula>
    </cfRule>
  </conditionalFormatting>
  <conditionalFormatting sqref="AY10">
    <cfRule type="containsText" dxfId="62" priority="579" operator="containsText" text="Fuerte">
      <formula>NOT(ISERROR(SEARCH(("Fuerte"),(AY10))))</formula>
    </cfRule>
  </conditionalFormatting>
  <conditionalFormatting sqref="BH13">
    <cfRule type="containsText" dxfId="61" priority="580" operator="containsText" text="Débil">
      <formula>NOT(ISERROR(SEARCH(("Débil"),(BH13))))</formula>
    </cfRule>
  </conditionalFormatting>
  <conditionalFormatting sqref="BH13">
    <cfRule type="containsText" dxfId="60" priority="581" operator="containsText" text="Moderado">
      <formula>NOT(ISERROR(SEARCH(("Moderado"),(BH13))))</formula>
    </cfRule>
  </conditionalFormatting>
  <conditionalFormatting sqref="BH13">
    <cfRule type="containsText" dxfId="59" priority="582" operator="containsText" text="Fuerte">
      <formula>NOT(ISERROR(SEARCH(("Fuerte"),(BH13))))</formula>
    </cfRule>
  </conditionalFormatting>
  <conditionalFormatting sqref="BI13">
    <cfRule type="containsText" dxfId="58" priority="583" operator="containsText" text="Rara vez">
      <formula>NOT(ISERROR(SEARCH(("Rara vez"),(BI13))))</formula>
    </cfRule>
  </conditionalFormatting>
  <conditionalFormatting sqref="BI13">
    <cfRule type="containsText" dxfId="57" priority="584" operator="containsText" text="Improbable">
      <formula>NOT(ISERROR(SEARCH(("Improbable"),(BI13))))</formula>
    </cfRule>
  </conditionalFormatting>
  <conditionalFormatting sqref="BI13">
    <cfRule type="containsText" dxfId="56" priority="585" operator="containsText" text="Probable">
      <formula>NOT(ISERROR(SEARCH(("Probable"),(BI13))))</formula>
    </cfRule>
  </conditionalFormatting>
  <conditionalFormatting sqref="BI13">
    <cfRule type="containsText" dxfId="55" priority="586" operator="containsText" text="Casi seguro">
      <formula>NOT(ISERROR(SEARCH(("Casi seguro"),(BI13))))</formula>
    </cfRule>
  </conditionalFormatting>
  <conditionalFormatting sqref="BI13">
    <cfRule type="cellIs" dxfId="54" priority="587" operator="equal">
      <formula>"Posible"</formula>
    </cfRule>
  </conditionalFormatting>
  <conditionalFormatting sqref="BJ13">
    <cfRule type="containsText" dxfId="53" priority="588" operator="containsText" text="Rara vez">
      <formula>NOT(ISERROR(SEARCH(("Rara vez"),(BJ13))))</formula>
    </cfRule>
  </conditionalFormatting>
  <conditionalFormatting sqref="BJ13">
    <cfRule type="containsText" dxfId="52" priority="589" operator="containsText" text="Improbable">
      <formula>NOT(ISERROR(SEARCH(("Improbable"),(BJ13))))</formula>
    </cfRule>
  </conditionalFormatting>
  <conditionalFormatting sqref="BJ13">
    <cfRule type="containsText" dxfId="51" priority="590" operator="containsText" text="Probable">
      <formula>NOT(ISERROR(SEARCH(("Probable"),(BJ13))))</formula>
    </cfRule>
  </conditionalFormatting>
  <conditionalFormatting sqref="BJ13">
    <cfRule type="containsText" dxfId="50" priority="591" operator="containsText" text="Casi seguro">
      <formula>NOT(ISERROR(SEARCH(("Casi seguro"),(BJ13))))</formula>
    </cfRule>
  </conditionalFormatting>
  <conditionalFormatting sqref="BJ13">
    <cfRule type="cellIs" dxfId="49" priority="592" operator="equal">
      <formula>"Posible"</formula>
    </cfRule>
  </conditionalFormatting>
  <conditionalFormatting sqref="BK13">
    <cfRule type="containsText" dxfId="48" priority="593" operator="containsText" text="Extremo">
      <formula>NOT(ISERROR(SEARCH(("Extremo"),(BK13))))</formula>
    </cfRule>
  </conditionalFormatting>
  <conditionalFormatting sqref="BK13">
    <cfRule type="containsText" dxfId="47" priority="594" operator="containsText" text="Alto">
      <formula>NOT(ISERROR(SEARCH(("Alto"),(BK13))))</formula>
    </cfRule>
  </conditionalFormatting>
  <conditionalFormatting sqref="BK13">
    <cfRule type="containsText" dxfId="46" priority="595" operator="containsText" text="Moderado">
      <formula>NOT(ISERROR(SEARCH(("Moderado"),(BK13))))</formula>
    </cfRule>
  </conditionalFormatting>
  <conditionalFormatting sqref="BK13">
    <cfRule type="containsText" dxfId="45" priority="596" operator="containsText" text="Bajo">
      <formula>NOT(ISERROR(SEARCH(("Bajo"),(BK13))))</formula>
    </cfRule>
  </conditionalFormatting>
  <conditionalFormatting sqref="BG13">
    <cfRule type="containsText" dxfId="44" priority="597" operator="containsText" text="Débil">
      <formula>NOT(ISERROR(SEARCH(("Débil"),(BG13))))</formula>
    </cfRule>
  </conditionalFormatting>
  <conditionalFormatting sqref="BG13">
    <cfRule type="containsText" dxfId="43" priority="598" operator="containsText" text="Moderado">
      <formula>NOT(ISERROR(SEARCH(("Moderado"),(BG13))))</formula>
    </cfRule>
  </conditionalFormatting>
  <conditionalFormatting sqref="BG13">
    <cfRule type="containsText" dxfId="42" priority="599" operator="containsText" text="Fuerte">
      <formula>NOT(ISERROR(SEARCH(("Fuerte"),(BG13))))</formula>
    </cfRule>
  </conditionalFormatting>
  <conditionalFormatting sqref="AI20">
    <cfRule type="containsText" dxfId="41" priority="600" operator="containsText" text="Extremo">
      <formula>NOT(ISERROR(SEARCH(("Extremo"),(AI20))))</formula>
    </cfRule>
  </conditionalFormatting>
  <conditionalFormatting sqref="AI20">
    <cfRule type="containsText" dxfId="40" priority="601" operator="containsText" text="Alto">
      <formula>NOT(ISERROR(SEARCH(("Alto"),(AI20))))</formula>
    </cfRule>
  </conditionalFormatting>
  <conditionalFormatting sqref="AI20">
    <cfRule type="containsText" dxfId="39" priority="602" operator="containsText" text="Moderado">
      <formula>NOT(ISERROR(SEARCH(("Moderado"),(AI20))))</formula>
    </cfRule>
  </conditionalFormatting>
  <conditionalFormatting sqref="AI20">
    <cfRule type="containsText" dxfId="38" priority="603" operator="containsText" text="Bajo">
      <formula>NOT(ISERROR(SEARCH(("Bajo"),(AI20))))</formula>
    </cfRule>
  </conditionalFormatting>
  <conditionalFormatting sqref="AH12">
    <cfRule type="containsText" dxfId="37" priority="604" operator="containsText" text="Extremo">
      <formula>NOT(ISERROR(SEARCH(("Extremo"),(AH12))))</formula>
    </cfRule>
  </conditionalFormatting>
  <conditionalFormatting sqref="AH12">
    <cfRule type="containsText" dxfId="36" priority="605" operator="containsText" text="Alto">
      <formula>NOT(ISERROR(SEARCH(("Alto"),(AH12))))</formula>
    </cfRule>
  </conditionalFormatting>
  <conditionalFormatting sqref="AH12">
    <cfRule type="containsText" dxfId="35" priority="606" operator="containsText" text="Moderado">
      <formula>NOT(ISERROR(SEARCH(("Moderado"),(AH12))))</formula>
    </cfRule>
  </conditionalFormatting>
  <conditionalFormatting sqref="AH12">
    <cfRule type="containsText" dxfId="34" priority="607" operator="containsText" text="Bajo">
      <formula>NOT(ISERROR(SEARCH(("Bajo"),(AH12))))</formula>
    </cfRule>
  </conditionalFormatting>
  <conditionalFormatting sqref="AI11:AI12">
    <cfRule type="containsText" dxfId="33" priority="608" operator="containsText" text="Extremo">
      <formula>NOT(ISERROR(SEARCH(("Extremo"),(AI11))))</formula>
    </cfRule>
  </conditionalFormatting>
  <conditionalFormatting sqref="AI11:AI12">
    <cfRule type="containsText" dxfId="32" priority="609" operator="containsText" text="Alto">
      <formula>NOT(ISERROR(SEARCH(("Alto"),(AI11))))</formula>
    </cfRule>
  </conditionalFormatting>
  <conditionalFormatting sqref="AI11:AI12">
    <cfRule type="containsText" dxfId="31" priority="610" operator="containsText" text="Moderado">
      <formula>NOT(ISERROR(SEARCH(("Moderado"),(AI11))))</formula>
    </cfRule>
  </conditionalFormatting>
  <conditionalFormatting sqref="AI11:AI12">
    <cfRule type="containsText" dxfId="30" priority="611" operator="containsText" text="Bajo">
      <formula>NOT(ISERROR(SEARCH(("Bajo"),(AI11))))</formula>
    </cfRule>
  </conditionalFormatting>
  <conditionalFormatting sqref="AI11:AI12">
    <cfRule type="containsText" dxfId="29" priority="612" operator="containsText" text="Extremo">
      <formula>NOT(ISERROR(SEARCH(("Extremo"),(AI11))))</formula>
    </cfRule>
  </conditionalFormatting>
  <conditionalFormatting sqref="AI11:AI12">
    <cfRule type="containsText" dxfId="28" priority="613" operator="containsText" text="Alto">
      <formula>NOT(ISERROR(SEARCH(("Alto"),(AI11))))</formula>
    </cfRule>
  </conditionalFormatting>
  <conditionalFormatting sqref="AI11:AI12">
    <cfRule type="containsText" dxfId="27" priority="614" operator="containsText" text="Moderado">
      <formula>NOT(ISERROR(SEARCH(("Moderado"),(AI11))))</formula>
    </cfRule>
  </conditionalFormatting>
  <conditionalFormatting sqref="AI11:AI12">
    <cfRule type="containsText" dxfId="26" priority="615" operator="containsText" text="Bajo">
      <formula>NOT(ISERROR(SEARCH(("Bajo"),(AI11))))</formula>
    </cfRule>
  </conditionalFormatting>
  <conditionalFormatting sqref="AI12">
    <cfRule type="containsText" dxfId="25" priority="616" operator="containsText" text="Extremo">
      <formula>NOT(ISERROR(SEARCH(("Extremo"),(AI12))))</formula>
    </cfRule>
  </conditionalFormatting>
  <conditionalFormatting sqref="AI12">
    <cfRule type="containsText" dxfId="24" priority="617" operator="containsText" text="Alto">
      <formula>NOT(ISERROR(SEARCH(("Alto"),(AI12))))</formula>
    </cfRule>
  </conditionalFormatting>
  <conditionalFormatting sqref="AI12">
    <cfRule type="containsText" dxfId="23" priority="618" operator="containsText" text="Moderado">
      <formula>NOT(ISERROR(SEARCH(("Moderado"),(AI12))))</formula>
    </cfRule>
  </conditionalFormatting>
  <conditionalFormatting sqref="AI12">
    <cfRule type="containsText" dxfId="22" priority="619" operator="containsText" text="Bajo">
      <formula>NOT(ISERROR(SEARCH(("Bajo"),(AI12))))</formula>
    </cfRule>
  </conditionalFormatting>
  <conditionalFormatting sqref="AH9">
    <cfRule type="containsText" dxfId="21" priority="620" operator="containsText" text="Extremo">
      <formula>NOT(ISERROR(SEARCH(("Extremo"),(AH9))))</formula>
    </cfRule>
  </conditionalFormatting>
  <conditionalFormatting sqref="AH9">
    <cfRule type="containsText" dxfId="20" priority="621" operator="containsText" text="Alto">
      <formula>NOT(ISERROR(SEARCH(("Alto"),(AH9))))</formula>
    </cfRule>
  </conditionalFormatting>
  <conditionalFormatting sqref="AH9">
    <cfRule type="containsText" dxfId="19" priority="622" operator="containsText" text="Moderado">
      <formula>NOT(ISERROR(SEARCH(("Moderado"),(AH9))))</formula>
    </cfRule>
  </conditionalFormatting>
  <conditionalFormatting sqref="AH9">
    <cfRule type="containsText" dxfId="18" priority="623" operator="containsText" text="Bajo">
      <formula>NOT(ISERROR(SEARCH(("Bajo"),(AH9))))</formula>
    </cfRule>
  </conditionalFormatting>
  <conditionalFormatting sqref="AI10">
    <cfRule type="containsText" dxfId="17" priority="624" operator="containsText" text="Extremo">
      <formula>NOT(ISERROR(SEARCH(("Extremo"),(AI10))))</formula>
    </cfRule>
  </conditionalFormatting>
  <conditionalFormatting sqref="AI10">
    <cfRule type="containsText" dxfId="16" priority="625" operator="containsText" text="Alto">
      <formula>NOT(ISERROR(SEARCH(("Alto"),(AI10))))</formula>
    </cfRule>
  </conditionalFormatting>
  <conditionalFormatting sqref="AI10">
    <cfRule type="containsText" dxfId="15" priority="626" operator="containsText" text="Moderado">
      <formula>NOT(ISERROR(SEARCH(("Moderado"),(AI10))))</formula>
    </cfRule>
  </conditionalFormatting>
  <conditionalFormatting sqref="AI10">
    <cfRule type="containsText" dxfId="14" priority="627" operator="containsText" text="Bajo">
      <formula>NOT(ISERROR(SEARCH(("Bajo"),(AI10))))</formula>
    </cfRule>
  </conditionalFormatting>
  <conditionalFormatting sqref="AH10">
    <cfRule type="containsText" dxfId="13" priority="628" operator="containsText" text="Extremo">
      <formula>NOT(ISERROR(SEARCH(("Extremo"),(AH10))))</formula>
    </cfRule>
  </conditionalFormatting>
  <conditionalFormatting sqref="AH10">
    <cfRule type="containsText" dxfId="12" priority="629" operator="containsText" text="Alto">
      <formula>NOT(ISERROR(SEARCH(("Alto"),(AH10))))</formula>
    </cfRule>
  </conditionalFormatting>
  <conditionalFormatting sqref="AH10">
    <cfRule type="containsText" dxfId="11" priority="630" operator="containsText" text="Moderado">
      <formula>NOT(ISERROR(SEARCH(("Moderado"),(AH10))))</formula>
    </cfRule>
  </conditionalFormatting>
  <conditionalFormatting sqref="AH10">
    <cfRule type="containsText" dxfId="10" priority="631" operator="containsText" text="Bajo">
      <formula>NOT(ISERROR(SEARCH(("Bajo"),(AH10))))</formula>
    </cfRule>
  </conditionalFormatting>
  <conditionalFormatting sqref="BE11:BE12">
    <cfRule type="containsText" dxfId="9" priority="632" operator="containsText" text="Débil">
      <formula>NOT(ISERROR(SEARCH(("Débil"),(BE11))))</formula>
    </cfRule>
  </conditionalFormatting>
  <conditionalFormatting sqref="BE11:BE12">
    <cfRule type="containsText" dxfId="8" priority="633" operator="containsText" text="Moderado">
      <formula>NOT(ISERROR(SEARCH(("Moderado"),(BE11))))</formula>
    </cfRule>
  </conditionalFormatting>
  <conditionalFormatting sqref="BE11:BE12">
    <cfRule type="containsText" dxfId="7" priority="634" operator="containsText" text="Fuerte">
      <formula>NOT(ISERROR(SEARCH(("Fuerte"),(BE11))))</formula>
    </cfRule>
  </conditionalFormatting>
  <conditionalFormatting sqref="AI25">
    <cfRule type="containsText" dxfId="6" priority="635" operator="containsText" text="Extremo">
      <formula>NOT(ISERROR(SEARCH(("Extremo"),(AI25))))</formula>
    </cfRule>
  </conditionalFormatting>
  <conditionalFormatting sqref="AI25">
    <cfRule type="containsText" dxfId="5" priority="636" operator="containsText" text="Alto">
      <formula>NOT(ISERROR(SEARCH(("Alto"),(AI25))))</formula>
    </cfRule>
  </conditionalFormatting>
  <conditionalFormatting sqref="AI25">
    <cfRule type="containsText" dxfId="4" priority="637" operator="containsText" text="Moderado">
      <formula>NOT(ISERROR(SEARCH(("Moderado"),(AI25))))</formula>
    </cfRule>
  </conditionalFormatting>
  <conditionalFormatting sqref="AI25">
    <cfRule type="containsText" dxfId="3" priority="638" operator="containsText" text="Bajo">
      <formula>NOT(ISERROR(SEARCH(("Bajo"),(AI25))))</formula>
    </cfRule>
  </conditionalFormatting>
  <conditionalFormatting sqref="BE26 BE25:BG25">
    <cfRule type="containsText" dxfId="2" priority="644" operator="containsText" text="Débil">
      <formula>NOT(ISERROR(SEARCH(("Débil"),(#REF!))))</formula>
    </cfRule>
  </conditionalFormatting>
  <conditionalFormatting sqref="BE26 BE25:BG25">
    <cfRule type="containsText" dxfId="1" priority="646" operator="containsText" text="Moderado">
      <formula>NOT(ISERROR(SEARCH(("Moderado"),(#REF!))))</formula>
    </cfRule>
  </conditionalFormatting>
  <conditionalFormatting sqref="BE26 BE25:BG25">
    <cfRule type="containsText" dxfId="0" priority="648" operator="containsText" text="Fuerte">
      <formula>NOT(ISERROR(SEARCH(("Fuerte"),(#REF!))))</formula>
    </cfRule>
  </conditionalFormatting>
  <hyperlinks>
    <hyperlink ref="BM11" r:id="rId1"/>
    <hyperlink ref="BS28" r:id="rId2" display="https://drive.google.com/drive/folders/1gQN8HMakywWnnCwOEc5rnW69PIiQAFBV"/>
    <hyperlink ref="BS29" r:id="rId3" display="https://drive.google.com/drive/folders/1BT0aSpRunruhaNnvtiTLRRGJkHdMgUVf"/>
    <hyperlink ref="BM34" r:id="rId4" display="https://bit.ly/MiHdVEnNidos"/>
    <hyperlink ref="BS39" r:id="rId5" display="https://drive.google.com/drive/folders/1xLlhAeLpzOlQjSh0tpjeL1BpGLOxz1Xr"/>
    <hyperlink ref="BS37" r:id="rId6" display="https://paes.gov.co/"/>
  </hyperlinks>
  <pageMargins left="0.45" right="0.28000000000000003" top="0.26" bottom="0.16" header="0" footer="0"/>
  <pageSetup paperSize="5" scale="24" fitToWidth="0" orientation="landscape" r:id="rId7"/>
  <headerFooter>
    <oddFooter>&amp;RCódigo: GMC-F-16 Vigencia: 22/06/2021 Versión: 01</oddFooter>
  </headerFooter>
  <drawing r:id="rId8"/>
  <legacyDrawing r:id="rId9"/>
  <extLst>
    <ext xmlns:x14="http://schemas.microsoft.com/office/spreadsheetml/2009/9/main" uri="{CCE6A557-97BC-4b89-ADB6-D9C93CAAB3DF}">
      <x14:dataValidations xmlns:xm="http://schemas.microsoft.com/office/excel/2006/main" count="11">
        <x14:dataValidation type="list" allowBlank="1" showErrorMessage="1">
          <x14:formula1>
            <xm:f>Tablas!$B$127:$B$129</xm:f>
          </x14:formula1>
          <xm:sqref>AR10 AR25:AR27</xm:sqref>
        </x14:dataValidation>
        <x14:dataValidation type="list" allowBlank="1" showErrorMessage="1">
          <x14:formula1>
            <xm:f>Tablas!$A$97:$A$101</xm:f>
          </x14:formula1>
          <xm:sqref>BL8 BL10:BL11 BL15 BL20 BL22 BL24:BL25 BL27</xm:sqref>
        </x14:dataValidation>
        <x14:dataValidation type="list" allowBlank="1" showErrorMessage="1">
          <x14:formula1>
            <xm:f>Tablas!$B$133:$B$136</xm:f>
          </x14:formula1>
          <xm:sqref>AV10 AV25:AV27</xm:sqref>
        </x14:dataValidation>
        <x14:dataValidation type="list" allowBlank="1" showErrorMessage="1">
          <x14:formula1>
            <xm:f>Tablas!$B$123:$B$126</xm:f>
          </x14:formula1>
          <xm:sqref>AP10:AP27</xm:sqref>
        </x14:dataValidation>
        <x14:dataValidation type="list" allowBlank="1" showErrorMessage="1">
          <x14:formula1>
            <xm:f>Tablas!$A$140:$A$143</xm:f>
          </x14:formula1>
          <xm:sqref>AZ10:AZ12 AZ25:AZ27</xm:sqref>
        </x14:dataValidation>
        <x14:dataValidation type="list" allowBlank="1" showErrorMessage="1">
          <x14:formula1>
            <xm:f>Tablas!$B$117:$B$119</xm:f>
          </x14:formula1>
          <xm:sqref>AL10 AL25:AL27</xm:sqref>
        </x14:dataValidation>
        <x14:dataValidation type="list" allowBlank="1" showErrorMessage="1">
          <x14:formula1>
            <xm:f>Tablas!$B$130:$B$132</xm:f>
          </x14:formula1>
          <xm:sqref>AT10 AT25:AT27</xm:sqref>
        </x14:dataValidation>
        <x14:dataValidation type="list" allowBlank="1" showErrorMessage="1">
          <x14:formula1>
            <xm:f>Tablas!$B$114:$B$116</xm:f>
          </x14:formula1>
          <xm:sqref>AJ10 AJ25:AJ27</xm:sqref>
        </x14:dataValidation>
        <x14:dataValidation type="list" allowBlank="1" showErrorMessage="1">
          <x14:formula1>
            <xm:f>Tablas!$A$3:$A$10</xm:f>
          </x14:formula1>
          <xm:sqref>F8 F10:F12 F25 F27</xm:sqref>
        </x14:dataValidation>
        <x14:dataValidation type="list" allowBlank="1" showErrorMessage="1">
          <x14:formula1>
            <xm:f>Tablas!$B$120:$B$122</xm:f>
          </x14:formula1>
          <xm:sqref>AN10 AN25:AN27</xm:sqref>
        </x14:dataValidation>
        <x14:dataValidation type="list" allowBlank="1" showErrorMessage="1">
          <x14:formula1>
            <xm:f>Tablas!$A$14:$A$19</xm:f>
          </x14:formula1>
          <xm:sqref>G8 G10:G12 G25 G27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000"/>
  <sheetViews>
    <sheetView workbookViewId="0"/>
  </sheetViews>
  <sheetFormatPr baseColWidth="10" defaultColWidth="12.625" defaultRowHeight="15" customHeight="1" x14ac:dyDescent="0.2"/>
  <cols>
    <col min="1" max="1" width="22.125" customWidth="1"/>
    <col min="2" max="2" width="40.75" customWidth="1"/>
    <col min="3" max="6" width="9.375" customWidth="1"/>
    <col min="7" max="7" width="20.5" customWidth="1"/>
    <col min="8" max="8" width="30.5" customWidth="1"/>
    <col min="9" max="10" width="9.375" customWidth="1"/>
    <col min="11" max="11" width="15.125" customWidth="1"/>
    <col min="12" max="12" width="20.125" customWidth="1"/>
    <col min="13" max="13" width="38" customWidth="1"/>
    <col min="14" max="40" width="9.375" customWidth="1"/>
  </cols>
  <sheetData>
    <row r="1" spans="1:49" x14ac:dyDescent="0.25">
      <c r="A1" s="4" t="s">
        <v>232</v>
      </c>
      <c r="F1" s="5" t="s">
        <v>233</v>
      </c>
      <c r="K1" s="5" t="s">
        <v>234</v>
      </c>
      <c r="O1" s="5" t="s">
        <v>235</v>
      </c>
      <c r="X1" s="5" t="s">
        <v>236</v>
      </c>
      <c r="Z1" s="5" t="s">
        <v>237</v>
      </c>
      <c r="AG1" s="5" t="s">
        <v>238</v>
      </c>
    </row>
    <row r="2" spans="1:49" ht="31.5" x14ac:dyDescent="0.25">
      <c r="A2" s="6" t="s">
        <v>239</v>
      </c>
      <c r="B2" s="7" t="s">
        <v>240</v>
      </c>
      <c r="F2" s="6" t="s">
        <v>241</v>
      </c>
      <c r="G2" s="7" t="s">
        <v>242</v>
      </c>
      <c r="H2" s="7" t="s">
        <v>243</v>
      </c>
      <c r="K2" s="6" t="s">
        <v>244</v>
      </c>
      <c r="L2" s="7" t="s">
        <v>245</v>
      </c>
      <c r="M2" s="7" t="s">
        <v>246</v>
      </c>
      <c r="AG2" s="4" t="s">
        <v>247</v>
      </c>
      <c r="AO2" s="8" t="s">
        <v>248</v>
      </c>
      <c r="AW2" s="9" t="s">
        <v>249</v>
      </c>
    </row>
    <row r="3" spans="1:49" ht="47.25" x14ac:dyDescent="0.2">
      <c r="A3" s="10" t="s">
        <v>250</v>
      </c>
      <c r="B3" s="11" t="s">
        <v>251</v>
      </c>
      <c r="F3" s="201" t="s">
        <v>252</v>
      </c>
      <c r="G3" s="195" t="s">
        <v>253</v>
      </c>
      <c r="H3" s="12" t="s">
        <v>254</v>
      </c>
      <c r="K3" s="13" t="s">
        <v>255</v>
      </c>
      <c r="L3" s="12" t="s">
        <v>11</v>
      </c>
      <c r="M3" s="14" t="s">
        <v>256</v>
      </c>
    </row>
    <row r="4" spans="1:49" ht="47.25" x14ac:dyDescent="0.2">
      <c r="A4" s="15" t="s">
        <v>257</v>
      </c>
      <c r="B4" s="11" t="s">
        <v>258</v>
      </c>
      <c r="F4" s="193"/>
      <c r="G4" s="193"/>
      <c r="H4" s="16" t="s">
        <v>259</v>
      </c>
      <c r="K4" s="17" t="s">
        <v>260</v>
      </c>
      <c r="L4" s="18" t="s">
        <v>261</v>
      </c>
      <c r="M4" s="19" t="s">
        <v>262</v>
      </c>
    </row>
    <row r="5" spans="1:49" ht="141.75" x14ac:dyDescent="0.2">
      <c r="A5" s="196" t="s">
        <v>263</v>
      </c>
      <c r="B5" s="20" t="s">
        <v>264</v>
      </c>
      <c r="F5" s="193"/>
      <c r="G5" s="193"/>
      <c r="H5" s="21" t="s">
        <v>265</v>
      </c>
      <c r="K5" s="13" t="s">
        <v>266</v>
      </c>
      <c r="L5" s="12" t="s">
        <v>267</v>
      </c>
      <c r="M5" s="14" t="s">
        <v>268</v>
      </c>
    </row>
    <row r="6" spans="1:49" ht="63" x14ac:dyDescent="0.2">
      <c r="A6" s="193"/>
      <c r="B6" s="20" t="s">
        <v>269</v>
      </c>
      <c r="F6" s="194"/>
      <c r="G6" s="194"/>
      <c r="H6" s="16" t="s">
        <v>270</v>
      </c>
      <c r="K6" s="17" t="s">
        <v>271</v>
      </c>
      <c r="L6" s="18" t="s">
        <v>272</v>
      </c>
      <c r="M6" s="16" t="s">
        <v>273</v>
      </c>
    </row>
    <row r="7" spans="1:49" ht="63" x14ac:dyDescent="0.2">
      <c r="A7" s="193"/>
      <c r="B7" s="20" t="s">
        <v>274</v>
      </c>
      <c r="F7" s="199" t="s">
        <v>267</v>
      </c>
      <c r="G7" s="197" t="s">
        <v>275</v>
      </c>
      <c r="H7" s="21" t="s">
        <v>276</v>
      </c>
      <c r="K7" s="13" t="s">
        <v>277</v>
      </c>
      <c r="L7" s="12" t="s">
        <v>278</v>
      </c>
      <c r="M7" s="14" t="s">
        <v>279</v>
      </c>
    </row>
    <row r="8" spans="1:49" ht="63" x14ac:dyDescent="0.2">
      <c r="A8" s="193"/>
      <c r="B8" s="20" t="s">
        <v>280</v>
      </c>
      <c r="F8" s="193"/>
      <c r="G8" s="193"/>
      <c r="H8" s="16" t="s">
        <v>281</v>
      </c>
      <c r="K8" s="17" t="s">
        <v>282</v>
      </c>
      <c r="L8" s="18" t="s">
        <v>278</v>
      </c>
      <c r="M8" s="19" t="s">
        <v>283</v>
      </c>
    </row>
    <row r="9" spans="1:49" ht="47.25" x14ac:dyDescent="0.2">
      <c r="A9" s="194"/>
      <c r="B9" s="16" t="s">
        <v>284</v>
      </c>
      <c r="F9" s="194"/>
      <c r="G9" s="194"/>
      <c r="H9" s="21" t="s">
        <v>285</v>
      </c>
      <c r="K9" s="198" t="s">
        <v>286</v>
      </c>
      <c r="L9" s="22" t="s">
        <v>287</v>
      </c>
      <c r="M9" s="204" t="s">
        <v>288</v>
      </c>
    </row>
    <row r="10" spans="1:49" ht="15.75" x14ac:dyDescent="0.2">
      <c r="A10" s="192" t="s">
        <v>289</v>
      </c>
      <c r="B10" s="11" t="s">
        <v>290</v>
      </c>
      <c r="F10" s="200" t="s">
        <v>291</v>
      </c>
      <c r="G10" s="198" t="s">
        <v>292</v>
      </c>
      <c r="H10" s="16" t="s">
        <v>293</v>
      </c>
      <c r="K10" s="194"/>
      <c r="L10" s="12" t="s">
        <v>261</v>
      </c>
      <c r="M10" s="194"/>
    </row>
    <row r="11" spans="1:49" ht="78" customHeight="1" x14ac:dyDescent="0.2">
      <c r="A11" s="193"/>
      <c r="B11" s="11" t="s">
        <v>294</v>
      </c>
      <c r="F11" s="193"/>
      <c r="G11" s="193"/>
      <c r="H11" s="21" t="s">
        <v>295</v>
      </c>
    </row>
    <row r="12" spans="1:49" ht="31.5" x14ac:dyDescent="0.2">
      <c r="A12" s="193"/>
      <c r="B12" s="11" t="s">
        <v>296</v>
      </c>
      <c r="F12" s="193"/>
      <c r="G12" s="193"/>
      <c r="H12" s="16" t="s">
        <v>297</v>
      </c>
    </row>
    <row r="13" spans="1:49" ht="63" x14ac:dyDescent="0.2">
      <c r="A13" s="193"/>
      <c r="B13" s="11" t="s">
        <v>298</v>
      </c>
      <c r="F13" s="194"/>
      <c r="G13" s="194"/>
      <c r="H13" s="21" t="s">
        <v>299</v>
      </c>
    </row>
    <row r="14" spans="1:49" ht="31.5" x14ac:dyDescent="0.2">
      <c r="A14" s="193"/>
      <c r="B14" s="11" t="s">
        <v>300</v>
      </c>
      <c r="F14" s="202" t="s">
        <v>301</v>
      </c>
      <c r="G14" s="205" t="s">
        <v>302</v>
      </c>
      <c r="H14" s="16" t="s">
        <v>303</v>
      </c>
    </row>
    <row r="15" spans="1:49" ht="31.5" x14ac:dyDescent="0.2">
      <c r="A15" s="193"/>
      <c r="B15" s="11" t="s">
        <v>304</v>
      </c>
      <c r="F15" s="193"/>
      <c r="G15" s="193"/>
      <c r="H15" s="21" t="s">
        <v>305</v>
      </c>
    </row>
    <row r="16" spans="1:49" ht="15.75" x14ac:dyDescent="0.2">
      <c r="A16" s="193"/>
      <c r="B16" s="11" t="s">
        <v>306</v>
      </c>
      <c r="F16" s="193"/>
      <c r="G16" s="193"/>
      <c r="H16" s="16" t="s">
        <v>307</v>
      </c>
    </row>
    <row r="17" spans="1:8" ht="31.5" x14ac:dyDescent="0.2">
      <c r="A17" s="193"/>
      <c r="B17" s="11" t="s">
        <v>308</v>
      </c>
      <c r="F17" s="194"/>
      <c r="G17" s="194"/>
      <c r="H17" s="21" t="s">
        <v>309</v>
      </c>
    </row>
    <row r="18" spans="1:8" ht="31.5" x14ac:dyDescent="0.2">
      <c r="A18" s="194"/>
      <c r="B18" s="21" t="s">
        <v>310</v>
      </c>
      <c r="F18" s="203" t="s">
        <v>311</v>
      </c>
      <c r="G18" s="198" t="s">
        <v>312</v>
      </c>
      <c r="H18" s="16" t="s">
        <v>313</v>
      </c>
    </row>
    <row r="19" spans="1:8" ht="31.5" x14ac:dyDescent="0.2">
      <c r="A19" s="196" t="s">
        <v>314</v>
      </c>
      <c r="B19" s="20" t="s">
        <v>315</v>
      </c>
      <c r="F19" s="193"/>
      <c r="G19" s="193"/>
      <c r="H19" s="21" t="s">
        <v>316</v>
      </c>
    </row>
    <row r="20" spans="1:8" ht="31.5" x14ac:dyDescent="0.2">
      <c r="A20" s="193"/>
      <c r="B20" s="20" t="s">
        <v>317</v>
      </c>
      <c r="F20" s="194"/>
      <c r="G20" s="194"/>
      <c r="H20" s="16" t="s">
        <v>318</v>
      </c>
    </row>
    <row r="21" spans="1:8" ht="15.75" customHeight="1" x14ac:dyDescent="0.2">
      <c r="A21" s="193"/>
      <c r="B21" s="20" t="s">
        <v>319</v>
      </c>
    </row>
    <row r="22" spans="1:8" ht="15.75" customHeight="1" x14ac:dyDescent="0.2">
      <c r="A22" s="193"/>
      <c r="B22" s="20" t="s">
        <v>320</v>
      </c>
    </row>
    <row r="23" spans="1:8" ht="15.75" customHeight="1" x14ac:dyDescent="0.2">
      <c r="A23" s="194"/>
      <c r="B23" s="16" t="s">
        <v>321</v>
      </c>
    </row>
    <row r="24" spans="1:8" ht="15.75" customHeight="1" x14ac:dyDescent="0.2">
      <c r="A24" s="192" t="s">
        <v>322</v>
      </c>
      <c r="B24" s="11" t="s">
        <v>323</v>
      </c>
    </row>
    <row r="25" spans="1:8" ht="15.75" customHeight="1" x14ac:dyDescent="0.2">
      <c r="A25" s="193"/>
      <c r="B25" s="11" t="s">
        <v>324</v>
      </c>
    </row>
    <row r="26" spans="1:8" ht="15.75" customHeight="1" x14ac:dyDescent="0.2">
      <c r="A26" s="193"/>
      <c r="B26" s="11" t="s">
        <v>325</v>
      </c>
    </row>
    <row r="27" spans="1:8" ht="15.75" customHeight="1" x14ac:dyDescent="0.2">
      <c r="A27" s="194"/>
      <c r="B27" s="21" t="s">
        <v>326</v>
      </c>
    </row>
    <row r="28" spans="1:8" ht="31.5" customHeight="1" x14ac:dyDescent="0.2">
      <c r="A28" s="196" t="s">
        <v>327</v>
      </c>
      <c r="B28" s="20" t="s">
        <v>328</v>
      </c>
    </row>
    <row r="29" spans="1:8" ht="15.75" customHeight="1" x14ac:dyDescent="0.2">
      <c r="A29" s="193"/>
      <c r="B29" s="20" t="s">
        <v>329</v>
      </c>
    </row>
    <row r="30" spans="1:8" ht="15.75" customHeight="1" x14ac:dyDescent="0.2">
      <c r="A30" s="194"/>
      <c r="B30" s="16" t="s">
        <v>330</v>
      </c>
    </row>
    <row r="31" spans="1:8" ht="47.25" customHeight="1" x14ac:dyDescent="0.2">
      <c r="A31" s="192" t="s">
        <v>331</v>
      </c>
      <c r="B31" s="11" t="s">
        <v>332</v>
      </c>
    </row>
    <row r="32" spans="1:8" ht="15.75" customHeight="1" x14ac:dyDescent="0.2">
      <c r="A32" s="193"/>
      <c r="B32" s="11" t="s">
        <v>333</v>
      </c>
    </row>
    <row r="33" spans="1:2" ht="15.75" customHeight="1" x14ac:dyDescent="0.2">
      <c r="A33" s="194"/>
      <c r="B33" s="21" t="s">
        <v>330</v>
      </c>
    </row>
    <row r="34" spans="1:2" ht="15.75" customHeight="1" x14ac:dyDescent="0.2"/>
    <row r="35" spans="1:2" ht="15.75" customHeight="1" x14ac:dyDescent="0.2"/>
    <row r="36" spans="1:2" ht="15.75" customHeight="1" x14ac:dyDescent="0.2"/>
    <row r="37" spans="1:2" ht="15.75" customHeight="1" x14ac:dyDescent="0.2"/>
    <row r="38" spans="1:2" ht="15.75" customHeight="1" x14ac:dyDescent="0.2"/>
    <row r="39" spans="1:2" ht="15.75" customHeight="1" x14ac:dyDescent="0.2"/>
    <row r="40" spans="1:2" ht="15.75" customHeight="1" x14ac:dyDescent="0.2"/>
    <row r="41" spans="1:2" ht="15.75" customHeight="1" x14ac:dyDescent="0.2"/>
    <row r="42" spans="1:2" ht="15.75" customHeight="1" x14ac:dyDescent="0.2"/>
    <row r="43" spans="1:2" ht="15.75" customHeight="1" x14ac:dyDescent="0.2"/>
    <row r="44" spans="1:2" ht="15.75" customHeight="1" x14ac:dyDescent="0.2"/>
    <row r="45" spans="1:2" ht="15.75" customHeight="1" x14ac:dyDescent="0.2"/>
    <row r="46" spans="1:2" ht="15.75" customHeight="1" x14ac:dyDescent="0.2"/>
    <row r="47" spans="1:2" ht="15.75" customHeight="1" x14ac:dyDescent="0.2"/>
    <row r="48" spans="1:2"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8">
    <mergeCell ref="M9:M10"/>
    <mergeCell ref="G10:G13"/>
    <mergeCell ref="G14:G17"/>
    <mergeCell ref="A31:A33"/>
    <mergeCell ref="G3:G6"/>
    <mergeCell ref="A5:A9"/>
    <mergeCell ref="G7:G9"/>
    <mergeCell ref="K9:K10"/>
    <mergeCell ref="G18:G20"/>
    <mergeCell ref="A10:A18"/>
    <mergeCell ref="A19:A23"/>
    <mergeCell ref="A24:A27"/>
    <mergeCell ref="A28:A30"/>
    <mergeCell ref="F7:F9"/>
    <mergeCell ref="F10:F13"/>
    <mergeCell ref="F3:F6"/>
    <mergeCell ref="F14:F17"/>
    <mergeCell ref="F18:F20"/>
  </mergeCells>
  <pageMargins left="0.7" right="0.7"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T5"/>
  <sheetViews>
    <sheetView topLeftCell="BJ1" zoomScale="70" zoomScaleNormal="70" workbookViewId="0">
      <selection activeCell="BT4" sqref="A4:BT5"/>
    </sheetView>
  </sheetViews>
  <sheetFormatPr baseColWidth="10" defaultRowHeight="14.25" x14ac:dyDescent="0.2"/>
  <cols>
    <col min="65" max="65" width="26.375" customWidth="1"/>
    <col min="71" max="71" width="44.75" customWidth="1"/>
    <col min="72" max="72" width="24.25" customWidth="1"/>
  </cols>
  <sheetData>
    <row r="3" spans="1:72" ht="15" thickBot="1" x14ac:dyDescent="0.25"/>
    <row r="4" spans="1:72" ht="409.6" customHeight="1" thickBot="1" x14ac:dyDescent="0.25">
      <c r="A4" s="206" t="s">
        <v>70</v>
      </c>
      <c r="B4" s="223" t="s">
        <v>71</v>
      </c>
      <c r="C4" s="225" t="s">
        <v>72</v>
      </c>
      <c r="D4" s="206">
        <v>1</v>
      </c>
      <c r="E4" s="206" t="s">
        <v>442</v>
      </c>
      <c r="F4" s="206" t="s">
        <v>74</v>
      </c>
      <c r="G4" s="206" t="s">
        <v>75</v>
      </c>
      <c r="H4" s="206" t="s">
        <v>348</v>
      </c>
      <c r="I4" s="216" t="s">
        <v>138</v>
      </c>
      <c r="J4" s="42" t="s">
        <v>138</v>
      </c>
      <c r="K4" s="206" t="s">
        <v>76</v>
      </c>
      <c r="L4" s="206"/>
      <c r="M4" s="206"/>
      <c r="N4" s="206" t="s">
        <v>76</v>
      </c>
      <c r="O4" s="206" t="s">
        <v>76</v>
      </c>
      <c r="P4" s="206"/>
      <c r="Q4" s="206" t="s">
        <v>76</v>
      </c>
      <c r="R4" s="206" t="s">
        <v>76</v>
      </c>
      <c r="S4" s="206"/>
      <c r="T4" s="206"/>
      <c r="U4" s="206" t="s">
        <v>76</v>
      </c>
      <c r="V4" s="206" t="s">
        <v>76</v>
      </c>
      <c r="W4" s="206"/>
      <c r="X4" s="206"/>
      <c r="Y4" s="206" t="s">
        <v>76</v>
      </c>
      <c r="Z4" s="206"/>
      <c r="AA4" s="206" t="s">
        <v>76</v>
      </c>
      <c r="AB4" s="206"/>
      <c r="AC4" s="206"/>
      <c r="AD4" s="42">
        <v>9</v>
      </c>
      <c r="AE4" s="218" t="s">
        <v>140</v>
      </c>
      <c r="AF4" s="42" t="s">
        <v>141</v>
      </c>
      <c r="AG4" s="212" t="s">
        <v>142</v>
      </c>
      <c r="AH4" s="42" t="s">
        <v>77</v>
      </c>
      <c r="AI4" s="42" t="s">
        <v>78</v>
      </c>
      <c r="AJ4" s="42" t="s">
        <v>79</v>
      </c>
      <c r="AK4" s="42">
        <v>15</v>
      </c>
      <c r="AL4" s="42" t="s">
        <v>80</v>
      </c>
      <c r="AM4" s="42">
        <v>15</v>
      </c>
      <c r="AN4" s="42" t="s">
        <v>81</v>
      </c>
      <c r="AO4" s="42">
        <v>15</v>
      </c>
      <c r="AP4" s="42" t="s">
        <v>82</v>
      </c>
      <c r="AQ4" s="42">
        <v>15</v>
      </c>
      <c r="AR4" s="42" t="s">
        <v>83</v>
      </c>
      <c r="AS4" s="42">
        <v>15</v>
      </c>
      <c r="AT4" s="42" t="s">
        <v>84</v>
      </c>
      <c r="AU4" s="42">
        <v>15</v>
      </c>
      <c r="AV4" s="42" t="s">
        <v>85</v>
      </c>
      <c r="AW4" s="42">
        <v>15</v>
      </c>
      <c r="AX4" s="43">
        <v>105</v>
      </c>
      <c r="AY4" s="44" t="s">
        <v>87</v>
      </c>
      <c r="AZ4" s="42" t="s">
        <v>86</v>
      </c>
      <c r="BA4" s="44" t="s">
        <v>87</v>
      </c>
      <c r="BB4" s="44" t="s">
        <v>88</v>
      </c>
      <c r="BC4" s="44" t="s">
        <v>87</v>
      </c>
      <c r="BD4" s="42" t="s">
        <v>89</v>
      </c>
      <c r="BE4" s="42"/>
      <c r="BF4" s="42">
        <v>105</v>
      </c>
      <c r="BG4" s="214" t="s">
        <v>87</v>
      </c>
      <c r="BH4" s="44" t="s">
        <v>406</v>
      </c>
      <c r="BI4" s="214" t="s">
        <v>343</v>
      </c>
      <c r="BJ4" s="44" t="s">
        <v>407</v>
      </c>
      <c r="BK4" s="216" t="s">
        <v>157</v>
      </c>
      <c r="BL4" s="206" t="s">
        <v>90</v>
      </c>
      <c r="BM4" s="210" t="s">
        <v>443</v>
      </c>
      <c r="BN4" s="206" t="s">
        <v>92</v>
      </c>
      <c r="BO4" s="220">
        <v>44772</v>
      </c>
      <c r="BP4" s="220">
        <v>44804</v>
      </c>
      <c r="BQ4" s="206"/>
      <c r="BR4" s="206" t="s">
        <v>93</v>
      </c>
      <c r="BS4" s="208" t="s">
        <v>461</v>
      </c>
      <c r="BT4" s="210" t="s">
        <v>462</v>
      </c>
    </row>
    <row r="5" spans="1:72" ht="142.5" thickBot="1" x14ac:dyDescent="0.25">
      <c r="A5" s="222"/>
      <c r="B5" s="224"/>
      <c r="C5" s="226"/>
      <c r="D5" s="207"/>
      <c r="E5" s="207"/>
      <c r="F5" s="207"/>
      <c r="G5" s="207"/>
      <c r="H5" s="207"/>
      <c r="I5" s="217"/>
      <c r="J5" s="45"/>
      <c r="K5" s="207"/>
      <c r="L5" s="207"/>
      <c r="M5" s="207"/>
      <c r="N5" s="207"/>
      <c r="O5" s="207"/>
      <c r="P5" s="207"/>
      <c r="Q5" s="207"/>
      <c r="R5" s="207"/>
      <c r="S5" s="207"/>
      <c r="T5" s="207"/>
      <c r="U5" s="207"/>
      <c r="V5" s="207"/>
      <c r="W5" s="207"/>
      <c r="X5" s="207"/>
      <c r="Y5" s="207"/>
      <c r="Z5" s="207"/>
      <c r="AA5" s="207"/>
      <c r="AB5" s="207"/>
      <c r="AC5" s="207"/>
      <c r="AD5" s="45"/>
      <c r="AE5" s="219"/>
      <c r="AF5" s="45"/>
      <c r="AG5" s="213"/>
      <c r="AH5" s="49" t="s">
        <v>77</v>
      </c>
      <c r="AI5" s="45" t="s">
        <v>95</v>
      </c>
      <c r="AJ5" s="45" t="s">
        <v>79</v>
      </c>
      <c r="AK5" s="45">
        <v>15</v>
      </c>
      <c r="AL5" s="45" t="s">
        <v>96</v>
      </c>
      <c r="AM5" s="45">
        <v>0</v>
      </c>
      <c r="AN5" s="45" t="s">
        <v>97</v>
      </c>
      <c r="AO5" s="45">
        <v>0</v>
      </c>
      <c r="AP5" s="45" t="s">
        <v>82</v>
      </c>
      <c r="AQ5" s="45">
        <v>15</v>
      </c>
      <c r="AR5" s="45" t="s">
        <v>83</v>
      </c>
      <c r="AS5" s="45">
        <v>15</v>
      </c>
      <c r="AT5" s="45" t="s">
        <v>84</v>
      </c>
      <c r="AU5" s="45">
        <v>15</v>
      </c>
      <c r="AV5" s="45" t="s">
        <v>85</v>
      </c>
      <c r="AW5" s="45">
        <v>15</v>
      </c>
      <c r="AX5" s="46">
        <v>75</v>
      </c>
      <c r="AY5" s="47" t="s">
        <v>99</v>
      </c>
      <c r="AZ5" s="45" t="s">
        <v>86</v>
      </c>
      <c r="BA5" s="48" t="s">
        <v>87</v>
      </c>
      <c r="BB5" s="47" t="s">
        <v>98</v>
      </c>
      <c r="BC5" s="47" t="s">
        <v>99</v>
      </c>
      <c r="BD5" s="45" t="s">
        <v>100</v>
      </c>
      <c r="BE5" s="45" t="s">
        <v>101</v>
      </c>
      <c r="BF5" s="45"/>
      <c r="BG5" s="215"/>
      <c r="BH5" s="45"/>
      <c r="BI5" s="215"/>
      <c r="BJ5" s="45"/>
      <c r="BK5" s="217"/>
      <c r="BL5" s="207"/>
      <c r="BM5" s="211"/>
      <c r="BN5" s="207"/>
      <c r="BO5" s="221"/>
      <c r="BP5" s="221"/>
      <c r="BQ5" s="207"/>
      <c r="BR5" s="207"/>
      <c r="BS5" s="209"/>
      <c r="BT5" s="211"/>
    </row>
  </sheetData>
  <mergeCells count="42">
    <mergeCell ref="A4:A5"/>
    <mergeCell ref="H4:H5"/>
    <mergeCell ref="I4:I5"/>
    <mergeCell ref="BG4:BG5"/>
    <mergeCell ref="BM4:BM5"/>
    <mergeCell ref="M4:M5"/>
    <mergeCell ref="N4:N5"/>
    <mergeCell ref="O4:O5"/>
    <mergeCell ref="P4:P5"/>
    <mergeCell ref="Q4:Q5"/>
    <mergeCell ref="R4:R5"/>
    <mergeCell ref="B4:B5"/>
    <mergeCell ref="C4:C5"/>
    <mergeCell ref="D4:D5"/>
    <mergeCell ref="E4:E5"/>
    <mergeCell ref="F4:F5"/>
    <mergeCell ref="BT4:BT5"/>
    <mergeCell ref="Y4:Y5"/>
    <mergeCell ref="Z4:Z5"/>
    <mergeCell ref="AA4:AA5"/>
    <mergeCell ref="AB4:AB5"/>
    <mergeCell ref="AC4:AC5"/>
    <mergeCell ref="AG4:AG5"/>
    <mergeCell ref="BI4:BI5"/>
    <mergeCell ref="BK4:BK5"/>
    <mergeCell ref="AE4:AE5"/>
    <mergeCell ref="BN4:BN5"/>
    <mergeCell ref="BO4:BO5"/>
    <mergeCell ref="BP4:BP5"/>
    <mergeCell ref="BQ4:BQ5"/>
    <mergeCell ref="BR4:BR5"/>
    <mergeCell ref="W4:W5"/>
    <mergeCell ref="X4:X5"/>
    <mergeCell ref="S4:S5"/>
    <mergeCell ref="T4:T5"/>
    <mergeCell ref="BS4:BS5"/>
    <mergeCell ref="BL4:BL5"/>
    <mergeCell ref="G4:G5"/>
    <mergeCell ref="K4:K5"/>
    <mergeCell ref="L4:L5"/>
    <mergeCell ref="U4:U5"/>
    <mergeCell ref="V4:V5"/>
  </mergeCells>
  <hyperlinks>
    <hyperlink ref="BS4" r:id="rId1" display="https://paes.gov.co/"/>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008"/>
  <sheetViews>
    <sheetView workbookViewId="0"/>
  </sheetViews>
  <sheetFormatPr baseColWidth="10" defaultColWidth="12.625" defaultRowHeight="15" customHeight="1" x14ac:dyDescent="0.2"/>
  <cols>
    <col min="1" max="1" width="32.25" customWidth="1"/>
    <col min="2" max="2" width="20.375" customWidth="1"/>
    <col min="3" max="3" width="17.25" customWidth="1"/>
    <col min="4" max="4" width="26.625" customWidth="1"/>
    <col min="5" max="6" width="9.375" customWidth="1"/>
  </cols>
  <sheetData>
    <row r="2" spans="1:6" x14ac:dyDescent="0.25">
      <c r="A2" s="5" t="s">
        <v>334</v>
      </c>
    </row>
    <row r="4" spans="1:6" x14ac:dyDescent="0.25">
      <c r="A4" s="5" t="s">
        <v>335</v>
      </c>
    </row>
    <row r="5" spans="1:6" x14ac:dyDescent="0.25">
      <c r="A5" s="5" t="s">
        <v>336</v>
      </c>
    </row>
    <row r="6" spans="1:6" x14ac:dyDescent="0.25">
      <c r="A6" s="5" t="s">
        <v>74</v>
      </c>
    </row>
    <row r="7" spans="1:6" x14ac:dyDescent="0.25">
      <c r="A7" s="5" t="s">
        <v>337</v>
      </c>
    </row>
    <row r="8" spans="1:6" x14ac:dyDescent="0.25">
      <c r="A8" s="5" t="s">
        <v>338</v>
      </c>
    </row>
    <row r="9" spans="1:6" x14ac:dyDescent="0.25">
      <c r="A9" s="5" t="s">
        <v>339</v>
      </c>
    </row>
    <row r="10" spans="1:6" x14ac:dyDescent="0.25">
      <c r="A10" s="5" t="s">
        <v>340</v>
      </c>
    </row>
    <row r="13" spans="1:6" x14ac:dyDescent="0.25">
      <c r="A13" s="23" t="s">
        <v>341</v>
      </c>
      <c r="B13" s="23" t="s">
        <v>342</v>
      </c>
      <c r="D13" s="23" t="s">
        <v>246</v>
      </c>
    </row>
    <row r="14" spans="1:6" x14ac:dyDescent="0.25">
      <c r="A14" s="23"/>
      <c r="B14" s="23"/>
    </row>
    <row r="15" spans="1:6" ht="45" x14ac:dyDescent="0.25">
      <c r="A15" s="24" t="s">
        <v>227</v>
      </c>
      <c r="B15" s="25" t="s">
        <v>343</v>
      </c>
      <c r="C15" s="26" t="s">
        <v>343</v>
      </c>
      <c r="D15" s="27" t="s">
        <v>344</v>
      </c>
      <c r="E15" s="28">
        <v>0.2</v>
      </c>
      <c r="F15" s="26" t="s">
        <v>345</v>
      </c>
    </row>
    <row r="16" spans="1:6" ht="27.75" customHeight="1" x14ac:dyDescent="0.25">
      <c r="A16" s="24" t="s">
        <v>120</v>
      </c>
      <c r="B16" s="25" t="s">
        <v>159</v>
      </c>
      <c r="C16" s="29" t="s">
        <v>159</v>
      </c>
      <c r="D16" s="27" t="s">
        <v>346</v>
      </c>
      <c r="E16" s="28">
        <v>0.4</v>
      </c>
      <c r="F16" s="29" t="s">
        <v>347</v>
      </c>
    </row>
    <row r="17" spans="1:6" ht="27.75" customHeight="1" x14ac:dyDescent="0.25">
      <c r="A17" s="24" t="s">
        <v>75</v>
      </c>
      <c r="B17" s="25" t="s">
        <v>138</v>
      </c>
      <c r="C17" s="30" t="s">
        <v>138</v>
      </c>
      <c r="D17" s="27" t="s">
        <v>348</v>
      </c>
      <c r="E17" s="28">
        <v>0.6</v>
      </c>
      <c r="F17" s="30" t="s">
        <v>349</v>
      </c>
    </row>
    <row r="18" spans="1:6" ht="27.75" customHeight="1" x14ac:dyDescent="0.25">
      <c r="A18" s="24" t="s">
        <v>350</v>
      </c>
      <c r="B18" s="25" t="s">
        <v>351</v>
      </c>
      <c r="C18" s="31" t="s">
        <v>351</v>
      </c>
      <c r="D18" s="27" t="s">
        <v>352</v>
      </c>
      <c r="E18" s="28">
        <v>0.8</v>
      </c>
      <c r="F18" s="31" t="s">
        <v>353</v>
      </c>
    </row>
    <row r="19" spans="1:6" ht="27.75" customHeight="1" x14ac:dyDescent="0.25">
      <c r="A19" s="24" t="s">
        <v>354</v>
      </c>
      <c r="B19" s="25" t="s">
        <v>355</v>
      </c>
      <c r="C19" s="32" t="s">
        <v>355</v>
      </c>
      <c r="D19" s="27" t="s">
        <v>356</v>
      </c>
      <c r="E19" s="28">
        <v>1</v>
      </c>
      <c r="F19" s="32" t="s">
        <v>357</v>
      </c>
    </row>
    <row r="20" spans="1:6" ht="27.75" customHeight="1" x14ac:dyDescent="0.2"/>
    <row r="21" spans="1:6" ht="15.75" customHeight="1" x14ac:dyDescent="0.25">
      <c r="A21" s="4" t="s">
        <v>358</v>
      </c>
    </row>
    <row r="22" spans="1:6" ht="15.75" customHeight="1" x14ac:dyDescent="0.2"/>
    <row r="23" spans="1:6" ht="15.75" customHeight="1" x14ac:dyDescent="0.25">
      <c r="A23" s="5" t="s">
        <v>359</v>
      </c>
      <c r="B23" s="25">
        <v>0.2</v>
      </c>
      <c r="C23" s="26" t="s">
        <v>360</v>
      </c>
    </row>
    <row r="24" spans="1:6" ht="15.75" customHeight="1" x14ac:dyDescent="0.25">
      <c r="A24" s="5" t="s">
        <v>361</v>
      </c>
      <c r="B24" s="25">
        <v>0.4</v>
      </c>
      <c r="C24" s="29" t="s">
        <v>362</v>
      </c>
    </row>
    <row r="25" spans="1:6" ht="15.75" customHeight="1" x14ac:dyDescent="0.25">
      <c r="A25" s="5" t="s">
        <v>363</v>
      </c>
      <c r="B25" s="25">
        <v>0.6</v>
      </c>
      <c r="C25" s="30" t="s">
        <v>157</v>
      </c>
    </row>
    <row r="26" spans="1:6" ht="15.75" customHeight="1" x14ac:dyDescent="0.25">
      <c r="A26" s="5" t="s">
        <v>364</v>
      </c>
      <c r="B26" s="25">
        <v>0.8</v>
      </c>
      <c r="C26" s="31" t="s">
        <v>140</v>
      </c>
    </row>
    <row r="27" spans="1:6" ht="15.75" customHeight="1" x14ac:dyDescent="0.25">
      <c r="A27" s="5" t="s">
        <v>365</v>
      </c>
      <c r="B27" s="25">
        <v>1</v>
      </c>
      <c r="C27" s="32" t="s">
        <v>151</v>
      </c>
    </row>
    <row r="28" spans="1:6" ht="15.75" customHeight="1" x14ac:dyDescent="0.25">
      <c r="A28" s="33" t="s">
        <v>366</v>
      </c>
      <c r="B28" s="25">
        <v>0.2</v>
      </c>
      <c r="C28" s="26" t="s">
        <v>360</v>
      </c>
    </row>
    <row r="29" spans="1:6" ht="61.5" customHeight="1" x14ac:dyDescent="0.25">
      <c r="A29" s="33" t="s">
        <v>367</v>
      </c>
      <c r="B29" s="25">
        <v>0.4</v>
      </c>
      <c r="C29" s="29" t="s">
        <v>362</v>
      </c>
    </row>
    <row r="30" spans="1:6" ht="15.75" customHeight="1" x14ac:dyDescent="0.25">
      <c r="A30" s="33" t="s">
        <v>368</v>
      </c>
      <c r="B30" s="25">
        <v>0.6</v>
      </c>
      <c r="C30" s="30" t="s">
        <v>157</v>
      </c>
    </row>
    <row r="31" spans="1:6" ht="15.75" customHeight="1" x14ac:dyDescent="0.25">
      <c r="A31" s="33" t="s">
        <v>369</v>
      </c>
      <c r="B31" s="25">
        <v>0.8</v>
      </c>
      <c r="C31" s="31" t="s">
        <v>140</v>
      </c>
    </row>
    <row r="32" spans="1:6" ht="15.75" customHeight="1" x14ac:dyDescent="0.25">
      <c r="A32" s="33" t="s">
        <v>370</v>
      </c>
      <c r="B32" s="25">
        <v>1</v>
      </c>
      <c r="C32" s="32" t="s">
        <v>151</v>
      </c>
    </row>
    <row r="33" spans="1:4" ht="15.75" customHeight="1" x14ac:dyDescent="0.2"/>
    <row r="34" spans="1:4" ht="15.75" customHeight="1" x14ac:dyDescent="0.25">
      <c r="A34" s="33" t="s">
        <v>345</v>
      </c>
      <c r="B34" s="5" t="s">
        <v>360</v>
      </c>
      <c r="C34" s="5" t="str">
        <f t="shared" ref="C34:C58" si="0">CONCATENATE(A34,B34)</f>
        <v>Muy BajaLeve</v>
      </c>
      <c r="D34" s="5" t="s">
        <v>371</v>
      </c>
    </row>
    <row r="35" spans="1:4" ht="15.75" customHeight="1" x14ac:dyDescent="0.25">
      <c r="A35" s="34" t="s">
        <v>347</v>
      </c>
      <c r="B35" s="5" t="s">
        <v>360</v>
      </c>
      <c r="C35" s="5" t="str">
        <f t="shared" si="0"/>
        <v>BajaLeve</v>
      </c>
      <c r="D35" s="5" t="s">
        <v>371</v>
      </c>
    </row>
    <row r="36" spans="1:4" ht="15.75" customHeight="1" x14ac:dyDescent="0.25">
      <c r="A36" s="34" t="s">
        <v>349</v>
      </c>
      <c r="B36" s="5" t="s">
        <v>360</v>
      </c>
      <c r="C36" s="5" t="str">
        <f t="shared" si="0"/>
        <v>MediaLeve</v>
      </c>
      <c r="D36" s="5" t="s">
        <v>157</v>
      </c>
    </row>
    <row r="37" spans="1:4" ht="15.75" customHeight="1" x14ac:dyDescent="0.25">
      <c r="A37" s="34" t="s">
        <v>353</v>
      </c>
      <c r="B37" s="5" t="s">
        <v>360</v>
      </c>
      <c r="C37" s="5" t="str">
        <f t="shared" si="0"/>
        <v>A l t aLeve</v>
      </c>
      <c r="D37" s="5" t="s">
        <v>157</v>
      </c>
    </row>
    <row r="38" spans="1:4" ht="15.75" customHeight="1" x14ac:dyDescent="0.25">
      <c r="A38" s="34" t="s">
        <v>357</v>
      </c>
      <c r="B38" s="5" t="s">
        <v>360</v>
      </c>
      <c r="C38" s="5" t="str">
        <f t="shared" si="0"/>
        <v>Muy AltaLeve</v>
      </c>
      <c r="D38" s="5" t="s">
        <v>372</v>
      </c>
    </row>
    <row r="39" spans="1:4" ht="15.75" customHeight="1" x14ac:dyDescent="0.25">
      <c r="A39" s="33" t="s">
        <v>345</v>
      </c>
      <c r="B39" s="5" t="s">
        <v>362</v>
      </c>
      <c r="C39" s="5" t="str">
        <f t="shared" si="0"/>
        <v>Muy BajaMenor</v>
      </c>
      <c r="D39" s="5" t="s">
        <v>371</v>
      </c>
    </row>
    <row r="40" spans="1:4" ht="15.75" customHeight="1" x14ac:dyDescent="0.25">
      <c r="A40" s="34" t="s">
        <v>347</v>
      </c>
      <c r="B40" s="5" t="s">
        <v>362</v>
      </c>
      <c r="C40" s="5" t="str">
        <f t="shared" si="0"/>
        <v>BajaMenor</v>
      </c>
      <c r="D40" s="5" t="s">
        <v>157</v>
      </c>
    </row>
    <row r="41" spans="1:4" ht="15.75" customHeight="1" x14ac:dyDescent="0.25">
      <c r="A41" s="34" t="s">
        <v>349</v>
      </c>
      <c r="B41" s="5" t="s">
        <v>362</v>
      </c>
      <c r="C41" s="5" t="str">
        <f t="shared" si="0"/>
        <v>MediaMenor</v>
      </c>
      <c r="D41" s="5" t="s">
        <v>157</v>
      </c>
    </row>
    <row r="42" spans="1:4" ht="15.75" customHeight="1" x14ac:dyDescent="0.25">
      <c r="A42" s="34" t="s">
        <v>353</v>
      </c>
      <c r="B42" s="5" t="s">
        <v>362</v>
      </c>
      <c r="C42" s="5" t="str">
        <f t="shared" si="0"/>
        <v>A l t aMenor</v>
      </c>
      <c r="D42" s="5" t="s">
        <v>157</v>
      </c>
    </row>
    <row r="43" spans="1:4" ht="15.75" customHeight="1" x14ac:dyDescent="0.25">
      <c r="A43" s="34" t="s">
        <v>357</v>
      </c>
      <c r="B43" s="5" t="s">
        <v>362</v>
      </c>
      <c r="C43" s="5" t="str">
        <f t="shared" si="0"/>
        <v>Muy AltaMenor</v>
      </c>
      <c r="D43" s="5" t="s">
        <v>372</v>
      </c>
    </row>
    <row r="44" spans="1:4" ht="15.75" customHeight="1" x14ac:dyDescent="0.25">
      <c r="A44" s="33" t="s">
        <v>345</v>
      </c>
      <c r="B44" s="5" t="s">
        <v>157</v>
      </c>
      <c r="C44" s="5" t="str">
        <f t="shared" si="0"/>
        <v>Muy BajaModerado</v>
      </c>
      <c r="D44" s="5" t="s">
        <v>157</v>
      </c>
    </row>
    <row r="45" spans="1:4" ht="15.75" customHeight="1" x14ac:dyDescent="0.25">
      <c r="A45" s="34" t="s">
        <v>347</v>
      </c>
      <c r="B45" s="5" t="s">
        <v>157</v>
      </c>
      <c r="C45" s="5" t="str">
        <f t="shared" si="0"/>
        <v>BajaModerado</v>
      </c>
      <c r="D45" s="5" t="s">
        <v>157</v>
      </c>
    </row>
    <row r="46" spans="1:4" ht="15.75" customHeight="1" x14ac:dyDescent="0.25">
      <c r="A46" s="34" t="s">
        <v>349</v>
      </c>
      <c r="B46" s="5" t="s">
        <v>157</v>
      </c>
      <c r="C46" s="5" t="str">
        <f t="shared" si="0"/>
        <v>MediaModerado</v>
      </c>
      <c r="D46" s="5" t="s">
        <v>157</v>
      </c>
    </row>
    <row r="47" spans="1:4" ht="15.75" customHeight="1" x14ac:dyDescent="0.25">
      <c r="A47" s="34" t="s">
        <v>353</v>
      </c>
      <c r="B47" s="5" t="s">
        <v>157</v>
      </c>
      <c r="C47" s="5" t="str">
        <f t="shared" si="0"/>
        <v>A l t aModerado</v>
      </c>
      <c r="D47" s="5" t="s">
        <v>372</v>
      </c>
    </row>
    <row r="48" spans="1:4" ht="15.75" customHeight="1" x14ac:dyDescent="0.25">
      <c r="A48" s="34" t="s">
        <v>357</v>
      </c>
      <c r="B48" s="5" t="s">
        <v>157</v>
      </c>
      <c r="C48" s="5" t="str">
        <f t="shared" si="0"/>
        <v>Muy AltaModerado</v>
      </c>
      <c r="D48" s="5" t="s">
        <v>372</v>
      </c>
    </row>
    <row r="49" spans="1:4" ht="15.75" customHeight="1" x14ac:dyDescent="0.25">
      <c r="A49" s="33" t="s">
        <v>345</v>
      </c>
      <c r="B49" s="5" t="s">
        <v>140</v>
      </c>
      <c r="C49" s="5" t="str">
        <f t="shared" si="0"/>
        <v>Muy BajaMayor</v>
      </c>
      <c r="D49" s="5" t="s">
        <v>372</v>
      </c>
    </row>
    <row r="50" spans="1:4" ht="15.75" customHeight="1" x14ac:dyDescent="0.25">
      <c r="A50" s="34" t="s">
        <v>347</v>
      </c>
      <c r="B50" s="5" t="s">
        <v>140</v>
      </c>
      <c r="C50" s="5" t="str">
        <f t="shared" si="0"/>
        <v>BajaMayor</v>
      </c>
      <c r="D50" s="5" t="s">
        <v>372</v>
      </c>
    </row>
    <row r="51" spans="1:4" ht="15.75" customHeight="1" x14ac:dyDescent="0.25">
      <c r="A51" s="34" t="s">
        <v>349</v>
      </c>
      <c r="B51" s="5" t="s">
        <v>140</v>
      </c>
      <c r="C51" s="5" t="str">
        <f t="shared" si="0"/>
        <v>MediaMayor</v>
      </c>
      <c r="D51" s="5" t="s">
        <v>372</v>
      </c>
    </row>
    <row r="52" spans="1:4" ht="15.75" customHeight="1" x14ac:dyDescent="0.25">
      <c r="A52" s="34" t="s">
        <v>353</v>
      </c>
      <c r="B52" s="5" t="s">
        <v>140</v>
      </c>
      <c r="C52" s="5" t="str">
        <f t="shared" si="0"/>
        <v>A l t aMayor</v>
      </c>
      <c r="D52" s="5" t="s">
        <v>372</v>
      </c>
    </row>
    <row r="53" spans="1:4" ht="15.75" customHeight="1" x14ac:dyDescent="0.25">
      <c r="A53" s="34" t="s">
        <v>357</v>
      </c>
      <c r="B53" s="5" t="s">
        <v>140</v>
      </c>
      <c r="C53" s="5" t="str">
        <f t="shared" si="0"/>
        <v>Muy AltaMayor</v>
      </c>
      <c r="D53" s="5" t="s">
        <v>372</v>
      </c>
    </row>
    <row r="54" spans="1:4" ht="15.75" customHeight="1" x14ac:dyDescent="0.25">
      <c r="A54" s="33" t="s">
        <v>345</v>
      </c>
      <c r="B54" s="5" t="s">
        <v>151</v>
      </c>
      <c r="C54" s="5" t="str">
        <f t="shared" si="0"/>
        <v>Muy BajaCatastrófico</v>
      </c>
      <c r="D54" s="5" t="s">
        <v>142</v>
      </c>
    </row>
    <row r="55" spans="1:4" ht="15.75" customHeight="1" x14ac:dyDescent="0.25">
      <c r="A55" s="34" t="s">
        <v>347</v>
      </c>
      <c r="B55" s="5" t="s">
        <v>151</v>
      </c>
      <c r="C55" s="5" t="str">
        <f t="shared" si="0"/>
        <v>BajaCatastrófico</v>
      </c>
      <c r="D55" s="5" t="s">
        <v>142</v>
      </c>
    </row>
    <row r="56" spans="1:4" ht="15.75" customHeight="1" x14ac:dyDescent="0.25">
      <c r="A56" s="34" t="s">
        <v>349</v>
      </c>
      <c r="B56" s="5" t="s">
        <v>151</v>
      </c>
      <c r="C56" s="5" t="str">
        <f t="shared" si="0"/>
        <v>MediaCatastrófico</v>
      </c>
      <c r="D56" s="5" t="s">
        <v>142</v>
      </c>
    </row>
    <row r="57" spans="1:4" ht="15.75" customHeight="1" x14ac:dyDescent="0.25">
      <c r="A57" s="34" t="s">
        <v>353</v>
      </c>
      <c r="B57" s="5" t="s">
        <v>151</v>
      </c>
      <c r="C57" s="5" t="str">
        <f t="shared" si="0"/>
        <v>A l t aCatastrófico</v>
      </c>
      <c r="D57" s="5" t="s">
        <v>142</v>
      </c>
    </row>
    <row r="58" spans="1:4" ht="15.75" customHeight="1" x14ac:dyDescent="0.25">
      <c r="A58" s="34" t="s">
        <v>357</v>
      </c>
      <c r="B58" s="5" t="s">
        <v>151</v>
      </c>
      <c r="C58" s="5" t="str">
        <f t="shared" si="0"/>
        <v>Muy AltaCatastrófico</v>
      </c>
      <c r="D58" s="5" t="s">
        <v>142</v>
      </c>
    </row>
    <row r="59" spans="1:4" ht="15.75" customHeight="1" x14ac:dyDescent="0.2"/>
    <row r="60" spans="1:4" ht="15.75" customHeight="1" x14ac:dyDescent="0.2">
      <c r="A60" s="34" t="s">
        <v>373</v>
      </c>
    </row>
    <row r="61" spans="1:4" ht="15.75" customHeight="1" x14ac:dyDescent="0.2"/>
    <row r="62" spans="1:4" ht="15.75" customHeight="1" x14ac:dyDescent="0.25">
      <c r="A62" s="34" t="s">
        <v>374</v>
      </c>
      <c r="B62" s="28">
        <v>0.25</v>
      </c>
    </row>
    <row r="63" spans="1:4" ht="15.75" customHeight="1" x14ac:dyDescent="0.25">
      <c r="A63" s="5" t="s">
        <v>375</v>
      </c>
      <c r="B63" s="28">
        <v>0.15</v>
      </c>
    </row>
    <row r="64" spans="1:4" ht="15.75" customHeight="1" x14ac:dyDescent="0.25">
      <c r="A64" s="34" t="s">
        <v>376</v>
      </c>
      <c r="B64" s="28">
        <v>0.1</v>
      </c>
    </row>
    <row r="65" spans="1:4" ht="15.75" customHeight="1" x14ac:dyDescent="0.2"/>
    <row r="66" spans="1:4" ht="15.75" customHeight="1" x14ac:dyDescent="0.2">
      <c r="A66" s="34" t="s">
        <v>377</v>
      </c>
    </row>
    <row r="67" spans="1:4" ht="15.75" customHeight="1" x14ac:dyDescent="0.2"/>
    <row r="68" spans="1:4" ht="15.75" customHeight="1" x14ac:dyDescent="0.25">
      <c r="A68" s="34" t="s">
        <v>378</v>
      </c>
      <c r="B68" s="28">
        <v>0.25</v>
      </c>
    </row>
    <row r="69" spans="1:4" ht="15.75" customHeight="1" x14ac:dyDescent="0.25">
      <c r="A69" s="5" t="s">
        <v>379</v>
      </c>
      <c r="B69" s="28">
        <v>0.15</v>
      </c>
    </row>
    <row r="70" spans="1:4" ht="15.75" customHeight="1" x14ac:dyDescent="0.2"/>
    <row r="71" spans="1:4" ht="15.75" customHeight="1" x14ac:dyDescent="0.25">
      <c r="A71" s="5" t="s">
        <v>380</v>
      </c>
    </row>
    <row r="72" spans="1:4" ht="15.75" customHeight="1" x14ac:dyDescent="0.2"/>
    <row r="73" spans="1:4" ht="15.75" customHeight="1" x14ac:dyDescent="0.25">
      <c r="A73" s="34" t="s">
        <v>374</v>
      </c>
      <c r="B73" s="34" t="s">
        <v>378</v>
      </c>
      <c r="C73" s="5" t="str">
        <f t="shared" ref="C73:C78" si="1">CONCATENATE(A73,B73)</f>
        <v>PreventivoAutomático</v>
      </c>
      <c r="D73" s="28">
        <f>+B62+B68</f>
        <v>0.5</v>
      </c>
    </row>
    <row r="74" spans="1:4" ht="15.75" customHeight="1" x14ac:dyDescent="0.25">
      <c r="A74" s="5" t="s">
        <v>375</v>
      </c>
      <c r="B74" s="34" t="s">
        <v>378</v>
      </c>
      <c r="C74" s="5" t="str">
        <f t="shared" si="1"/>
        <v>DetectivoAutomático</v>
      </c>
      <c r="D74" s="28">
        <f>+B63+B68</f>
        <v>0.4</v>
      </c>
    </row>
    <row r="75" spans="1:4" ht="15.75" customHeight="1" x14ac:dyDescent="0.25">
      <c r="A75" s="34" t="s">
        <v>376</v>
      </c>
      <c r="B75" s="34" t="s">
        <v>378</v>
      </c>
      <c r="C75" s="5" t="str">
        <f t="shared" si="1"/>
        <v>CorrectivoAutomático</v>
      </c>
      <c r="D75" s="28">
        <f>+B64+B68</f>
        <v>0.35</v>
      </c>
    </row>
    <row r="76" spans="1:4" ht="15.75" customHeight="1" x14ac:dyDescent="0.25">
      <c r="A76" s="34" t="s">
        <v>374</v>
      </c>
      <c r="B76" s="34" t="s">
        <v>379</v>
      </c>
      <c r="C76" s="5" t="str">
        <f t="shared" si="1"/>
        <v>PreventivoManual</v>
      </c>
      <c r="D76" s="28">
        <f>+B62+B69</f>
        <v>0.4</v>
      </c>
    </row>
    <row r="77" spans="1:4" ht="15.75" customHeight="1" x14ac:dyDescent="0.25">
      <c r="A77" s="5" t="s">
        <v>375</v>
      </c>
      <c r="B77" s="34" t="s">
        <v>379</v>
      </c>
      <c r="C77" s="5" t="str">
        <f t="shared" si="1"/>
        <v>DetectivoManual</v>
      </c>
      <c r="D77" s="28">
        <f>+B63+B69</f>
        <v>0.3</v>
      </c>
    </row>
    <row r="78" spans="1:4" ht="15.75" customHeight="1" x14ac:dyDescent="0.25">
      <c r="A78" s="34" t="s">
        <v>376</v>
      </c>
      <c r="B78" s="34" t="s">
        <v>379</v>
      </c>
      <c r="C78" s="5" t="str">
        <f t="shared" si="1"/>
        <v>CorrectivoManual</v>
      </c>
      <c r="D78" s="28">
        <f>+B64+B69</f>
        <v>0.25</v>
      </c>
    </row>
    <row r="79" spans="1:4" ht="15.75" customHeight="1" x14ac:dyDescent="0.2"/>
    <row r="80" spans="1:4" ht="15.75" customHeight="1" x14ac:dyDescent="0.2">
      <c r="A80" s="34" t="s">
        <v>381</v>
      </c>
    </row>
    <row r="81" spans="1:1" ht="15.75" customHeight="1" x14ac:dyDescent="0.2"/>
    <row r="82" spans="1:1" ht="15.75" customHeight="1" x14ac:dyDescent="0.2">
      <c r="A82" s="34" t="s">
        <v>382</v>
      </c>
    </row>
    <row r="83" spans="1:1" ht="15.75" customHeight="1" x14ac:dyDescent="0.25">
      <c r="A83" s="5" t="s">
        <v>383</v>
      </c>
    </row>
    <row r="84" spans="1:1" ht="15.75" customHeight="1" x14ac:dyDescent="0.2"/>
    <row r="85" spans="1:1" ht="15.75" customHeight="1" x14ac:dyDescent="0.25">
      <c r="A85" s="5" t="s">
        <v>384</v>
      </c>
    </row>
    <row r="86" spans="1:1" ht="15.75" customHeight="1" x14ac:dyDescent="0.2"/>
    <row r="87" spans="1:1" ht="15.75" customHeight="1" x14ac:dyDescent="0.25">
      <c r="A87" s="5" t="s">
        <v>385</v>
      </c>
    </row>
    <row r="88" spans="1:1" ht="15.75" customHeight="1" x14ac:dyDescent="0.25">
      <c r="A88" s="5" t="s">
        <v>386</v>
      </c>
    </row>
    <row r="89" spans="1:1" ht="15.75" customHeight="1" x14ac:dyDescent="0.2"/>
    <row r="90" spans="1:1" ht="15.75" customHeight="1" x14ac:dyDescent="0.25">
      <c r="A90" s="5" t="s">
        <v>387</v>
      </c>
    </row>
    <row r="91" spans="1:1" ht="15.75" customHeight="1" x14ac:dyDescent="0.2"/>
    <row r="92" spans="1:1" ht="15.75" customHeight="1" x14ac:dyDescent="0.25">
      <c r="A92" s="5" t="s">
        <v>388</v>
      </c>
    </row>
    <row r="93" spans="1:1" ht="15.75" customHeight="1" x14ac:dyDescent="0.25">
      <c r="A93" s="5" t="s">
        <v>389</v>
      </c>
    </row>
    <row r="94" spans="1:1" ht="15.75" customHeight="1" x14ac:dyDescent="0.2"/>
    <row r="95" spans="1:1" ht="15.75" customHeight="1" x14ac:dyDescent="0.2"/>
    <row r="96" spans="1:1" ht="15.75" customHeight="1" x14ac:dyDescent="0.25">
      <c r="A96" s="5" t="s">
        <v>390</v>
      </c>
    </row>
    <row r="97" spans="1:3" ht="15.75" customHeight="1" x14ac:dyDescent="0.2"/>
    <row r="98" spans="1:3" ht="15.75" customHeight="1" x14ac:dyDescent="0.25">
      <c r="A98" s="5" t="s">
        <v>90</v>
      </c>
    </row>
    <row r="99" spans="1:3" ht="15.75" customHeight="1" x14ac:dyDescent="0.25">
      <c r="A99" s="5" t="s">
        <v>391</v>
      </c>
    </row>
    <row r="100" spans="1:3" ht="15.75" customHeight="1" x14ac:dyDescent="0.25">
      <c r="A100" s="5" t="s">
        <v>392</v>
      </c>
    </row>
    <row r="101" spans="1:3" ht="15.75" customHeight="1" x14ac:dyDescent="0.25">
      <c r="A101" s="5" t="s">
        <v>393</v>
      </c>
    </row>
    <row r="102" spans="1:3" ht="15.75" customHeight="1" x14ac:dyDescent="0.2"/>
    <row r="103" spans="1:3" ht="15.75" customHeight="1" x14ac:dyDescent="0.2"/>
    <row r="104" spans="1:3" ht="15.75" customHeight="1" x14ac:dyDescent="0.2"/>
    <row r="105" spans="1:3" ht="15.75" customHeight="1" x14ac:dyDescent="0.2"/>
    <row r="106" spans="1:3" ht="15.75" customHeight="1" x14ac:dyDescent="0.2"/>
    <row r="107" spans="1:3" ht="15.75" customHeight="1" x14ac:dyDescent="0.25">
      <c r="A107" s="5" t="s">
        <v>157</v>
      </c>
      <c r="B107" s="25">
        <v>0.6</v>
      </c>
      <c r="C107" s="30" t="s">
        <v>157</v>
      </c>
    </row>
    <row r="108" spans="1:3" ht="15.75" customHeight="1" x14ac:dyDescent="0.25">
      <c r="A108" s="5" t="s">
        <v>140</v>
      </c>
      <c r="B108" s="25">
        <v>0.8</v>
      </c>
      <c r="C108" s="31" t="s">
        <v>140</v>
      </c>
    </row>
    <row r="109" spans="1:3" ht="15.75" customHeight="1" x14ac:dyDescent="0.25">
      <c r="A109" s="5" t="s">
        <v>151</v>
      </c>
      <c r="B109" s="25">
        <v>1</v>
      </c>
      <c r="C109" s="32" t="s">
        <v>151</v>
      </c>
    </row>
    <row r="110" spans="1:3" ht="15.75" customHeight="1" x14ac:dyDescent="0.2"/>
    <row r="111" spans="1:3" ht="15.75" customHeight="1" x14ac:dyDescent="0.2"/>
    <row r="112" spans="1:3" ht="15.75" customHeight="1" x14ac:dyDescent="0.2"/>
    <row r="113" spans="1:3" ht="55.5" customHeight="1" x14ac:dyDescent="0.2">
      <c r="A113" s="35" t="s">
        <v>394</v>
      </c>
      <c r="B113" s="35" t="s">
        <v>395</v>
      </c>
      <c r="C113" s="35" t="s">
        <v>396</v>
      </c>
    </row>
    <row r="114" spans="1:3" ht="14.25" x14ac:dyDescent="0.2">
      <c r="A114" s="35"/>
      <c r="B114" s="35"/>
      <c r="C114" s="35"/>
    </row>
    <row r="115" spans="1:3" ht="15.75" customHeight="1" x14ac:dyDescent="0.2">
      <c r="A115" s="36" t="s">
        <v>55</v>
      </c>
      <c r="B115" s="37" t="s">
        <v>79</v>
      </c>
      <c r="C115" s="37">
        <v>15</v>
      </c>
    </row>
    <row r="116" spans="1:3" ht="15.75" customHeight="1" x14ac:dyDescent="0.2">
      <c r="A116" s="36"/>
      <c r="B116" s="37" t="s">
        <v>397</v>
      </c>
      <c r="C116" s="37">
        <v>0</v>
      </c>
    </row>
    <row r="117" spans="1:3" ht="15.75" customHeight="1" x14ac:dyDescent="0.2">
      <c r="A117" s="36"/>
      <c r="B117" s="37"/>
      <c r="C117" s="37"/>
    </row>
    <row r="118" spans="1:3" ht="15.75" customHeight="1" x14ac:dyDescent="0.2">
      <c r="A118" s="36" t="s">
        <v>56</v>
      </c>
      <c r="B118" s="37" t="s">
        <v>80</v>
      </c>
      <c r="C118" s="37">
        <v>15</v>
      </c>
    </row>
    <row r="119" spans="1:3" ht="15.75" customHeight="1" x14ac:dyDescent="0.2">
      <c r="A119" s="36"/>
      <c r="B119" s="37" t="s">
        <v>96</v>
      </c>
      <c r="C119" s="37">
        <v>0</v>
      </c>
    </row>
    <row r="120" spans="1:3" ht="15.75" customHeight="1" x14ac:dyDescent="0.2">
      <c r="A120" s="36"/>
      <c r="B120" s="37"/>
      <c r="C120" s="37"/>
    </row>
    <row r="121" spans="1:3" ht="15.75" customHeight="1" x14ac:dyDescent="0.2">
      <c r="A121" s="36" t="s">
        <v>57</v>
      </c>
      <c r="B121" s="37" t="s">
        <v>81</v>
      </c>
      <c r="C121" s="37">
        <v>15</v>
      </c>
    </row>
    <row r="122" spans="1:3" ht="15.75" customHeight="1" x14ac:dyDescent="0.2">
      <c r="A122" s="36"/>
      <c r="B122" s="37" t="s">
        <v>97</v>
      </c>
      <c r="C122" s="37">
        <v>0</v>
      </c>
    </row>
    <row r="123" spans="1:3" ht="15.75" customHeight="1" x14ac:dyDescent="0.2">
      <c r="A123" s="36"/>
      <c r="B123" s="37"/>
      <c r="C123" s="37"/>
    </row>
    <row r="124" spans="1:3" ht="15.75" customHeight="1" x14ac:dyDescent="0.2">
      <c r="A124" s="36" t="s">
        <v>58</v>
      </c>
      <c r="B124" s="37" t="s">
        <v>82</v>
      </c>
      <c r="C124" s="37">
        <v>15</v>
      </c>
    </row>
    <row r="125" spans="1:3" ht="15.75" customHeight="1" x14ac:dyDescent="0.2">
      <c r="A125" s="36"/>
      <c r="B125" s="37" t="s">
        <v>145</v>
      </c>
      <c r="C125" s="37">
        <v>10</v>
      </c>
    </row>
    <row r="126" spans="1:3" ht="15.75" customHeight="1" x14ac:dyDescent="0.2">
      <c r="A126" s="36"/>
      <c r="B126" s="37" t="s">
        <v>155</v>
      </c>
      <c r="C126" s="37">
        <v>0</v>
      </c>
    </row>
    <row r="127" spans="1:3" ht="15.75" customHeight="1" x14ac:dyDescent="0.2">
      <c r="A127" s="36"/>
      <c r="B127" s="37"/>
      <c r="C127" s="37"/>
    </row>
    <row r="128" spans="1:3" ht="15.75" customHeight="1" x14ac:dyDescent="0.2">
      <c r="A128" s="36" t="s">
        <v>59</v>
      </c>
      <c r="B128" s="37" t="s">
        <v>83</v>
      </c>
      <c r="C128" s="37">
        <v>15</v>
      </c>
    </row>
    <row r="129" spans="1:3" ht="15.75" customHeight="1" x14ac:dyDescent="0.2">
      <c r="A129" s="36"/>
      <c r="B129" s="37" t="s">
        <v>107</v>
      </c>
      <c r="C129" s="37">
        <v>0</v>
      </c>
    </row>
    <row r="130" spans="1:3" ht="15.75" customHeight="1" x14ac:dyDescent="0.2">
      <c r="A130" s="36"/>
      <c r="B130" s="37"/>
      <c r="C130" s="37"/>
    </row>
    <row r="131" spans="1:3" ht="25.5" customHeight="1" x14ac:dyDescent="0.2">
      <c r="A131" s="36" t="s">
        <v>60</v>
      </c>
      <c r="B131" s="3" t="s">
        <v>84</v>
      </c>
      <c r="C131" s="37">
        <v>15</v>
      </c>
    </row>
    <row r="132" spans="1:3" ht="29.25" customHeight="1" x14ac:dyDescent="0.2">
      <c r="A132" s="36"/>
      <c r="B132" s="3" t="s">
        <v>398</v>
      </c>
      <c r="C132" s="37">
        <v>0</v>
      </c>
    </row>
    <row r="133" spans="1:3" ht="29.25" customHeight="1" x14ac:dyDescent="0.2">
      <c r="A133" s="36"/>
      <c r="B133" s="3"/>
      <c r="C133" s="37"/>
    </row>
    <row r="134" spans="1:3" ht="15.75" customHeight="1" x14ac:dyDescent="0.2">
      <c r="A134" s="36" t="s">
        <v>399</v>
      </c>
      <c r="B134" s="37" t="s">
        <v>85</v>
      </c>
      <c r="C134" s="37">
        <v>15</v>
      </c>
    </row>
    <row r="135" spans="1:3" ht="15.75" customHeight="1" x14ac:dyDescent="0.2">
      <c r="A135" s="37"/>
      <c r="B135" s="37" t="s">
        <v>400</v>
      </c>
      <c r="C135" s="37">
        <v>10</v>
      </c>
    </row>
    <row r="136" spans="1:3" ht="15.75" customHeight="1" x14ac:dyDescent="0.2">
      <c r="A136" s="37"/>
      <c r="B136" s="37" t="s">
        <v>401</v>
      </c>
      <c r="C136" s="37">
        <v>0</v>
      </c>
    </row>
    <row r="137" spans="1:3" ht="15.75" customHeight="1" x14ac:dyDescent="0.2"/>
    <row r="138" spans="1:3" ht="15.75" customHeight="1" x14ac:dyDescent="0.2"/>
    <row r="139" spans="1:3" ht="36.75" customHeight="1" x14ac:dyDescent="0.2">
      <c r="A139" s="38" t="s">
        <v>402</v>
      </c>
    </row>
    <row r="140" spans="1:3" ht="15.75" customHeight="1" x14ac:dyDescent="0.2"/>
    <row r="141" spans="1:3" ht="36" customHeight="1" x14ac:dyDescent="0.2">
      <c r="A141" s="38" t="s">
        <v>86</v>
      </c>
      <c r="B141" s="9" t="s">
        <v>87</v>
      </c>
    </row>
    <row r="142" spans="1:3" ht="36" customHeight="1" x14ac:dyDescent="0.2">
      <c r="A142" s="38" t="s">
        <v>108</v>
      </c>
      <c r="B142" s="9" t="s">
        <v>157</v>
      </c>
    </row>
    <row r="143" spans="1:3" ht="36" customHeight="1" x14ac:dyDescent="0.2">
      <c r="A143" s="38" t="s">
        <v>403</v>
      </c>
      <c r="B143" s="9" t="s">
        <v>99</v>
      </c>
    </row>
    <row r="144" spans="1:3" ht="15.75" customHeight="1" x14ac:dyDescent="0.2">
      <c r="A144" s="38"/>
    </row>
    <row r="145" spans="1:5" ht="15.75" customHeight="1" x14ac:dyDescent="0.2"/>
    <row r="146" spans="1:5" ht="15.75" customHeight="1" x14ac:dyDescent="0.2"/>
    <row r="147" spans="1:5" ht="15.75" customHeight="1" x14ac:dyDescent="0.2">
      <c r="A147" s="9" t="s">
        <v>87</v>
      </c>
      <c r="B147" s="9" t="s">
        <v>87</v>
      </c>
      <c r="C147" s="9" t="str">
        <f t="shared" ref="C147:C155" si="2">CONCATENATE(A147,B147)</f>
        <v>FuerteFuerte</v>
      </c>
      <c r="D147" s="9" t="s">
        <v>87</v>
      </c>
      <c r="E147" s="9" t="s">
        <v>404</v>
      </c>
    </row>
    <row r="148" spans="1:5" ht="15.75" customHeight="1" x14ac:dyDescent="0.2">
      <c r="A148" s="9" t="s">
        <v>87</v>
      </c>
      <c r="B148" s="9" t="s">
        <v>157</v>
      </c>
      <c r="C148" s="9" t="str">
        <f t="shared" si="2"/>
        <v>FuerteModerado</v>
      </c>
      <c r="D148" s="9" t="s">
        <v>157</v>
      </c>
      <c r="E148" s="9" t="s">
        <v>100</v>
      </c>
    </row>
    <row r="149" spans="1:5" ht="15.75" customHeight="1" x14ac:dyDescent="0.2">
      <c r="A149" s="9" t="s">
        <v>87</v>
      </c>
      <c r="B149" s="9" t="s">
        <v>99</v>
      </c>
      <c r="C149" s="9" t="str">
        <f t="shared" si="2"/>
        <v>FuerteDébil</v>
      </c>
      <c r="D149" s="9" t="s">
        <v>99</v>
      </c>
      <c r="E149" s="9" t="s">
        <v>100</v>
      </c>
    </row>
    <row r="150" spans="1:5" ht="15.75" customHeight="1" x14ac:dyDescent="0.2">
      <c r="A150" s="9" t="s">
        <v>157</v>
      </c>
      <c r="B150" s="9" t="s">
        <v>87</v>
      </c>
      <c r="C150" s="9" t="str">
        <f t="shared" si="2"/>
        <v>ModeradoFuerte</v>
      </c>
      <c r="D150" s="9" t="s">
        <v>157</v>
      </c>
      <c r="E150" s="9" t="s">
        <v>100</v>
      </c>
    </row>
    <row r="151" spans="1:5" ht="15.75" customHeight="1" x14ac:dyDescent="0.2">
      <c r="A151" s="9" t="s">
        <v>157</v>
      </c>
      <c r="B151" s="9" t="s">
        <v>157</v>
      </c>
      <c r="C151" s="9" t="str">
        <f t="shared" si="2"/>
        <v>ModeradoModerado</v>
      </c>
      <c r="D151" s="9" t="s">
        <v>157</v>
      </c>
      <c r="E151" s="9" t="s">
        <v>100</v>
      </c>
    </row>
    <row r="152" spans="1:5" ht="15.75" customHeight="1" x14ac:dyDescent="0.2">
      <c r="A152" s="9" t="s">
        <v>157</v>
      </c>
      <c r="B152" s="9" t="s">
        <v>99</v>
      </c>
      <c r="C152" s="9" t="str">
        <f t="shared" si="2"/>
        <v>ModeradoDébil</v>
      </c>
      <c r="D152" s="9" t="s">
        <v>99</v>
      </c>
      <c r="E152" s="9" t="s">
        <v>100</v>
      </c>
    </row>
    <row r="153" spans="1:5" ht="15.75" customHeight="1" x14ac:dyDescent="0.2">
      <c r="A153" s="9" t="s">
        <v>99</v>
      </c>
      <c r="B153" s="9" t="s">
        <v>87</v>
      </c>
      <c r="C153" s="9" t="str">
        <f t="shared" si="2"/>
        <v>DébilFuerte</v>
      </c>
      <c r="D153" s="9" t="s">
        <v>99</v>
      </c>
      <c r="E153" s="9" t="s">
        <v>100</v>
      </c>
    </row>
    <row r="154" spans="1:5" ht="15.75" customHeight="1" x14ac:dyDescent="0.2">
      <c r="A154" s="9" t="s">
        <v>99</v>
      </c>
      <c r="B154" s="9" t="s">
        <v>157</v>
      </c>
      <c r="C154" s="9" t="str">
        <f t="shared" si="2"/>
        <v>DébilModerado</v>
      </c>
      <c r="D154" s="9" t="s">
        <v>99</v>
      </c>
      <c r="E154" s="9" t="s">
        <v>100</v>
      </c>
    </row>
    <row r="155" spans="1:5" ht="15.75" customHeight="1" x14ac:dyDescent="0.2">
      <c r="A155" s="9" t="s">
        <v>99</v>
      </c>
      <c r="B155" s="9" t="s">
        <v>99</v>
      </c>
      <c r="C155" s="9" t="str">
        <f t="shared" si="2"/>
        <v>DébilDébil</v>
      </c>
      <c r="D155" s="9" t="s">
        <v>99</v>
      </c>
      <c r="E155" s="9" t="s">
        <v>100</v>
      </c>
    </row>
    <row r="156" spans="1:5" ht="15.75" customHeight="1" x14ac:dyDescent="0.25">
      <c r="D156" s="5"/>
    </row>
    <row r="157" spans="1:5" ht="15.75" customHeight="1" x14ac:dyDescent="0.25">
      <c r="D157" s="5"/>
    </row>
    <row r="158" spans="1:5" ht="15.75" customHeight="1" x14ac:dyDescent="0.25">
      <c r="D158" s="5"/>
    </row>
    <row r="159" spans="1:5" ht="15.75" customHeight="1" x14ac:dyDescent="0.25">
      <c r="A159" s="25" t="s">
        <v>343</v>
      </c>
      <c r="B159" s="5" t="s">
        <v>157</v>
      </c>
      <c r="C159" s="39" t="str">
        <f t="shared" ref="C159:C173" si="3">CONCATENATE(A159,B159)</f>
        <v>Rara vezModerado</v>
      </c>
      <c r="D159" s="5" t="s">
        <v>157</v>
      </c>
    </row>
    <row r="160" spans="1:5" ht="15.75" customHeight="1" x14ac:dyDescent="0.25">
      <c r="A160" s="25" t="s">
        <v>159</v>
      </c>
      <c r="B160" s="5" t="s">
        <v>157</v>
      </c>
      <c r="C160" s="39" t="str">
        <f t="shared" si="3"/>
        <v>ImprobableModerado</v>
      </c>
      <c r="D160" s="5" t="s">
        <v>157</v>
      </c>
    </row>
    <row r="161" spans="1:4" ht="15.75" customHeight="1" x14ac:dyDescent="0.25">
      <c r="A161" s="25" t="s">
        <v>138</v>
      </c>
      <c r="B161" s="5" t="s">
        <v>157</v>
      </c>
      <c r="C161" s="39" t="str">
        <f t="shared" si="3"/>
        <v>PosibleModerado</v>
      </c>
      <c r="D161" s="9" t="s">
        <v>372</v>
      </c>
    </row>
    <row r="162" spans="1:4" ht="15.75" customHeight="1" x14ac:dyDescent="0.25">
      <c r="A162" s="25" t="s">
        <v>351</v>
      </c>
      <c r="B162" s="5" t="s">
        <v>157</v>
      </c>
      <c r="C162" s="39" t="str">
        <f t="shared" si="3"/>
        <v>ProbableModerado</v>
      </c>
      <c r="D162" s="9" t="s">
        <v>372</v>
      </c>
    </row>
    <row r="163" spans="1:4" ht="15.75" customHeight="1" x14ac:dyDescent="0.25">
      <c r="A163" s="25" t="s">
        <v>355</v>
      </c>
      <c r="B163" s="5" t="s">
        <v>157</v>
      </c>
      <c r="C163" s="39" t="str">
        <f t="shared" si="3"/>
        <v>Casi seguroModerado</v>
      </c>
      <c r="D163" s="5" t="s">
        <v>142</v>
      </c>
    </row>
    <row r="164" spans="1:4" ht="15.75" customHeight="1" x14ac:dyDescent="0.25">
      <c r="A164" s="25" t="s">
        <v>343</v>
      </c>
      <c r="B164" s="5" t="s">
        <v>140</v>
      </c>
      <c r="C164" s="39" t="str">
        <f t="shared" si="3"/>
        <v>Rara vezMayor</v>
      </c>
      <c r="D164" s="5" t="s">
        <v>157</v>
      </c>
    </row>
    <row r="165" spans="1:4" ht="15.75" customHeight="1" x14ac:dyDescent="0.25">
      <c r="A165" s="25" t="s">
        <v>159</v>
      </c>
      <c r="B165" s="5" t="s">
        <v>140</v>
      </c>
      <c r="C165" s="39" t="str">
        <f t="shared" si="3"/>
        <v>ImprobableMayor</v>
      </c>
      <c r="D165" s="5" t="s">
        <v>157</v>
      </c>
    </row>
    <row r="166" spans="1:4" ht="15.75" customHeight="1" x14ac:dyDescent="0.25">
      <c r="A166" s="25" t="s">
        <v>138</v>
      </c>
      <c r="B166" s="5" t="s">
        <v>140</v>
      </c>
      <c r="C166" s="39" t="str">
        <f t="shared" si="3"/>
        <v>PosibleMayor</v>
      </c>
      <c r="D166" s="5" t="s">
        <v>142</v>
      </c>
    </row>
    <row r="167" spans="1:4" ht="15.75" customHeight="1" x14ac:dyDescent="0.25">
      <c r="A167" s="25" t="s">
        <v>351</v>
      </c>
      <c r="B167" s="5" t="s">
        <v>140</v>
      </c>
      <c r="C167" s="39" t="str">
        <f t="shared" si="3"/>
        <v>ProbableMayor</v>
      </c>
      <c r="D167" s="5" t="s">
        <v>142</v>
      </c>
    </row>
    <row r="168" spans="1:4" ht="15.75" customHeight="1" x14ac:dyDescent="0.25">
      <c r="A168" s="25" t="s">
        <v>355</v>
      </c>
      <c r="B168" s="5" t="s">
        <v>140</v>
      </c>
      <c r="C168" s="39" t="str">
        <f t="shared" si="3"/>
        <v>Casi seguroMayor</v>
      </c>
      <c r="D168" s="5" t="s">
        <v>142</v>
      </c>
    </row>
    <row r="169" spans="1:4" ht="15.75" customHeight="1" x14ac:dyDescent="0.25">
      <c r="A169" s="25" t="s">
        <v>343</v>
      </c>
      <c r="B169" s="5" t="s">
        <v>151</v>
      </c>
      <c r="C169" s="39" t="str">
        <f t="shared" si="3"/>
        <v>Rara vezCatastrófico</v>
      </c>
      <c r="D169" s="5" t="s">
        <v>142</v>
      </c>
    </row>
    <row r="170" spans="1:4" ht="15.75" customHeight="1" x14ac:dyDescent="0.25">
      <c r="A170" s="25" t="s">
        <v>159</v>
      </c>
      <c r="B170" s="5" t="s">
        <v>151</v>
      </c>
      <c r="C170" s="39" t="str">
        <f t="shared" si="3"/>
        <v>ImprobableCatastrófico</v>
      </c>
      <c r="D170" s="5" t="s">
        <v>142</v>
      </c>
    </row>
    <row r="171" spans="1:4" ht="15.75" customHeight="1" x14ac:dyDescent="0.25">
      <c r="A171" s="25" t="s">
        <v>138</v>
      </c>
      <c r="B171" s="5" t="s">
        <v>151</v>
      </c>
      <c r="C171" s="39" t="str">
        <f t="shared" si="3"/>
        <v>PosibleCatastrófico</v>
      </c>
      <c r="D171" s="5" t="s">
        <v>142</v>
      </c>
    </row>
    <row r="172" spans="1:4" ht="15.75" customHeight="1" x14ac:dyDescent="0.25">
      <c r="A172" s="25" t="s">
        <v>351</v>
      </c>
      <c r="B172" s="5" t="s">
        <v>151</v>
      </c>
      <c r="C172" s="39" t="str">
        <f t="shared" si="3"/>
        <v>ProbableCatastrófico</v>
      </c>
      <c r="D172" s="5" t="s">
        <v>142</v>
      </c>
    </row>
    <row r="173" spans="1:4" ht="15.75" customHeight="1" x14ac:dyDescent="0.25">
      <c r="A173" s="25" t="s">
        <v>355</v>
      </c>
      <c r="B173" s="5" t="s">
        <v>151</v>
      </c>
      <c r="C173" s="39" t="str">
        <f t="shared" si="3"/>
        <v>Casi seguroCatastrófico</v>
      </c>
      <c r="D173" s="5" t="s">
        <v>142</v>
      </c>
    </row>
    <row r="174" spans="1:4" ht="15.75" customHeight="1" x14ac:dyDescent="0.2"/>
    <row r="175" spans="1:4" ht="15.75" customHeight="1" x14ac:dyDescent="0.2"/>
    <row r="176" spans="1:4" ht="15.75" customHeight="1" x14ac:dyDescent="0.2"/>
    <row r="177" spans="6:10" ht="15.75" customHeight="1" x14ac:dyDescent="0.2"/>
    <row r="178" spans="6:10" ht="15.75" customHeight="1" x14ac:dyDescent="0.2"/>
    <row r="179" spans="6:10" ht="15.75" customHeight="1" x14ac:dyDescent="0.25">
      <c r="G179" s="25" t="s">
        <v>355</v>
      </c>
      <c r="H179" s="5" t="s">
        <v>142</v>
      </c>
      <c r="I179" s="5" t="s">
        <v>142</v>
      </c>
      <c r="J179" s="5" t="s">
        <v>142</v>
      </c>
    </row>
    <row r="180" spans="6:10" ht="15.75" customHeight="1" x14ac:dyDescent="0.25">
      <c r="G180" s="25" t="s">
        <v>351</v>
      </c>
      <c r="H180" s="9" t="s">
        <v>372</v>
      </c>
      <c r="I180" s="5" t="s">
        <v>142</v>
      </c>
      <c r="J180" s="5" t="s">
        <v>142</v>
      </c>
    </row>
    <row r="181" spans="6:10" ht="15.75" customHeight="1" x14ac:dyDescent="0.25">
      <c r="G181" s="25" t="s">
        <v>138</v>
      </c>
      <c r="H181" s="9" t="s">
        <v>372</v>
      </c>
      <c r="I181" s="5" t="s">
        <v>142</v>
      </c>
      <c r="J181" s="5" t="s">
        <v>142</v>
      </c>
    </row>
    <row r="182" spans="6:10" ht="15.75" customHeight="1" x14ac:dyDescent="0.25">
      <c r="G182" s="25" t="s">
        <v>159</v>
      </c>
      <c r="H182" s="9" t="s">
        <v>157</v>
      </c>
      <c r="I182" s="9" t="s">
        <v>372</v>
      </c>
      <c r="J182" s="5" t="s">
        <v>142</v>
      </c>
    </row>
    <row r="183" spans="6:10" ht="15.75" customHeight="1" x14ac:dyDescent="0.25">
      <c r="G183" s="25" t="s">
        <v>343</v>
      </c>
      <c r="H183" s="9" t="s">
        <v>157</v>
      </c>
      <c r="I183" s="9" t="s">
        <v>372</v>
      </c>
      <c r="J183" s="5" t="s">
        <v>142</v>
      </c>
    </row>
    <row r="184" spans="6:10" ht="15.75" customHeight="1" x14ac:dyDescent="0.25">
      <c r="H184" s="5" t="s">
        <v>157</v>
      </c>
      <c r="I184" s="5" t="s">
        <v>140</v>
      </c>
      <c r="J184" s="5" t="s">
        <v>151</v>
      </c>
    </row>
    <row r="185" spans="6:10" ht="15.75" customHeight="1" x14ac:dyDescent="0.2"/>
    <row r="186" spans="6:10" ht="15.75" customHeight="1" x14ac:dyDescent="0.2">
      <c r="F186" s="25" t="s">
        <v>355</v>
      </c>
      <c r="G186" s="9" t="s">
        <v>87</v>
      </c>
      <c r="H186" s="9" t="str">
        <f t="shared" ref="H186:H200" si="4">CONCATENATE(F186,G186)</f>
        <v>Casi seguroFuerte</v>
      </c>
      <c r="I186" s="9" t="s">
        <v>138</v>
      </c>
    </row>
    <row r="187" spans="6:10" ht="15.75" customHeight="1" x14ac:dyDescent="0.2">
      <c r="F187" s="25" t="s">
        <v>351</v>
      </c>
      <c r="G187" s="9" t="s">
        <v>87</v>
      </c>
      <c r="H187" s="9" t="str">
        <f t="shared" si="4"/>
        <v>ProbableFuerte</v>
      </c>
      <c r="I187" s="9" t="s">
        <v>159</v>
      </c>
    </row>
    <row r="188" spans="6:10" ht="15.75" customHeight="1" x14ac:dyDescent="0.2">
      <c r="F188" s="25" t="s">
        <v>138</v>
      </c>
      <c r="G188" s="9" t="s">
        <v>87</v>
      </c>
      <c r="H188" s="9" t="str">
        <f t="shared" si="4"/>
        <v>PosibleFuerte</v>
      </c>
      <c r="I188" s="9" t="s">
        <v>343</v>
      </c>
    </row>
    <row r="189" spans="6:10" ht="15.75" customHeight="1" x14ac:dyDescent="0.2">
      <c r="F189" s="25" t="s">
        <v>159</v>
      </c>
      <c r="G189" s="9" t="s">
        <v>87</v>
      </c>
      <c r="H189" s="9" t="str">
        <f t="shared" si="4"/>
        <v>ImprobableFuerte</v>
      </c>
      <c r="I189" s="9" t="s">
        <v>343</v>
      </c>
    </row>
    <row r="190" spans="6:10" ht="15.75" customHeight="1" x14ac:dyDescent="0.2">
      <c r="F190" s="25" t="s">
        <v>343</v>
      </c>
      <c r="G190" s="9" t="s">
        <v>87</v>
      </c>
      <c r="H190" s="9" t="str">
        <f t="shared" si="4"/>
        <v>Rara vezFuerte</v>
      </c>
      <c r="I190" s="40" t="s">
        <v>343</v>
      </c>
    </row>
    <row r="191" spans="6:10" ht="15.75" customHeight="1" x14ac:dyDescent="0.25">
      <c r="F191" s="25" t="s">
        <v>355</v>
      </c>
      <c r="G191" s="5" t="s">
        <v>157</v>
      </c>
      <c r="H191" s="9" t="str">
        <f t="shared" si="4"/>
        <v>Casi seguroModerado</v>
      </c>
      <c r="I191" s="41" t="s">
        <v>351</v>
      </c>
    </row>
    <row r="192" spans="6:10" ht="15.75" customHeight="1" x14ac:dyDescent="0.25">
      <c r="F192" s="25" t="s">
        <v>351</v>
      </c>
      <c r="G192" s="5" t="s">
        <v>157</v>
      </c>
      <c r="H192" s="9" t="str">
        <f t="shared" si="4"/>
        <v>ProbableModerado</v>
      </c>
      <c r="I192" s="41" t="s">
        <v>138</v>
      </c>
    </row>
    <row r="193" spans="6:9" ht="15.75" customHeight="1" x14ac:dyDescent="0.25">
      <c r="F193" s="25" t="s">
        <v>138</v>
      </c>
      <c r="G193" s="5" t="s">
        <v>157</v>
      </c>
      <c r="H193" s="9" t="str">
        <f t="shared" si="4"/>
        <v>PosibleModerado</v>
      </c>
      <c r="I193" s="41" t="s">
        <v>159</v>
      </c>
    </row>
    <row r="194" spans="6:9" ht="15.75" customHeight="1" x14ac:dyDescent="0.25">
      <c r="F194" s="25" t="s">
        <v>159</v>
      </c>
      <c r="G194" s="5" t="s">
        <v>157</v>
      </c>
      <c r="H194" s="9" t="str">
        <f t="shared" si="4"/>
        <v>ImprobableModerado</v>
      </c>
      <c r="I194" s="41" t="s">
        <v>343</v>
      </c>
    </row>
    <row r="195" spans="6:9" ht="15.75" customHeight="1" x14ac:dyDescent="0.25">
      <c r="F195" s="25" t="s">
        <v>343</v>
      </c>
      <c r="G195" s="5" t="s">
        <v>157</v>
      </c>
      <c r="H195" s="9" t="str">
        <f t="shared" si="4"/>
        <v>Rara vezModerado</v>
      </c>
      <c r="I195" s="41" t="s">
        <v>343</v>
      </c>
    </row>
    <row r="196" spans="6:9" ht="15.75" customHeight="1" x14ac:dyDescent="0.2">
      <c r="F196" s="25" t="s">
        <v>355</v>
      </c>
      <c r="G196" s="9" t="s">
        <v>99</v>
      </c>
      <c r="H196" s="9" t="str">
        <f t="shared" si="4"/>
        <v>Casi seguroDébil</v>
      </c>
      <c r="I196" s="41" t="s">
        <v>355</v>
      </c>
    </row>
    <row r="197" spans="6:9" ht="15.75" customHeight="1" x14ac:dyDescent="0.2">
      <c r="F197" s="25" t="s">
        <v>351</v>
      </c>
      <c r="G197" s="9" t="s">
        <v>99</v>
      </c>
      <c r="H197" s="9" t="str">
        <f t="shared" si="4"/>
        <v>ProbableDébil</v>
      </c>
      <c r="I197" s="41" t="s">
        <v>351</v>
      </c>
    </row>
    <row r="198" spans="6:9" ht="15.75" customHeight="1" x14ac:dyDescent="0.2">
      <c r="F198" s="25" t="s">
        <v>138</v>
      </c>
      <c r="G198" s="9" t="s">
        <v>99</v>
      </c>
      <c r="H198" s="9" t="str">
        <f t="shared" si="4"/>
        <v>PosibleDébil</v>
      </c>
      <c r="I198" s="41" t="s">
        <v>138</v>
      </c>
    </row>
    <row r="199" spans="6:9" ht="15.75" customHeight="1" x14ac:dyDescent="0.2">
      <c r="F199" s="25" t="s">
        <v>159</v>
      </c>
      <c r="G199" s="9" t="s">
        <v>99</v>
      </c>
      <c r="H199" s="9" t="str">
        <f t="shared" si="4"/>
        <v>ImprobableDébil</v>
      </c>
      <c r="I199" s="41" t="s">
        <v>159</v>
      </c>
    </row>
    <row r="200" spans="6:9" ht="15.75" customHeight="1" x14ac:dyDescent="0.2">
      <c r="F200" s="25" t="s">
        <v>343</v>
      </c>
      <c r="G200" s="9" t="s">
        <v>99</v>
      </c>
      <c r="H200" s="9" t="str">
        <f t="shared" si="4"/>
        <v>Rara vezDébil</v>
      </c>
      <c r="I200" s="41" t="s">
        <v>343</v>
      </c>
    </row>
    <row r="201" spans="6:9" ht="15.75" customHeight="1" x14ac:dyDescent="0.2"/>
    <row r="202" spans="6:9" ht="15.75" customHeight="1" x14ac:dyDescent="0.2"/>
    <row r="203" spans="6:9" ht="15.75" customHeight="1" x14ac:dyDescent="0.2"/>
    <row r="204" spans="6:9" ht="15.75" customHeight="1" x14ac:dyDescent="0.2"/>
    <row r="205" spans="6:9" ht="15.75" customHeight="1" x14ac:dyDescent="0.2"/>
    <row r="206" spans="6:9" ht="15.75" customHeight="1" x14ac:dyDescent="0.2"/>
    <row r="207" spans="6:9" ht="15.75" customHeight="1" x14ac:dyDescent="0.2"/>
    <row r="208" spans="6:9"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sheetData>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Matriz admin Riesgo corrupción</vt:lpstr>
      <vt:lpstr>Mapa calor-Tablas de referencia</vt:lpstr>
      <vt:lpstr>Hoja1</vt:lpstr>
      <vt:lpstr>Tablas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Azucena Torres</dc:creator>
  <cp:lastModifiedBy>Maria Del Pilar Duarte Fontecha</cp:lastModifiedBy>
  <dcterms:created xsi:type="dcterms:W3CDTF">2021-07-29T17:13:14Z</dcterms:created>
  <dcterms:modified xsi:type="dcterms:W3CDTF">2023-05-15T20:46:04Z</dcterms:modified>
</cp:coreProperties>
</file>